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leg.fla.int\websites\Test\EDR\Site\Content\conferences\measures-affecting-revenues\"/>
    </mc:Choice>
  </mc:AlternateContent>
  <bookViews>
    <workbookView xWindow="-495" yWindow="195" windowWidth="13950" windowHeight="6960"/>
  </bookViews>
  <sheets>
    <sheet name="Measures " sheetId="8" r:id="rId1"/>
    <sheet name="b" sheetId="5" state="hidden" r:id="rId2"/>
    <sheet name="By Source" sheetId="10" r:id="rId3"/>
    <sheet name="GR by Source" sheetId="14" r:id="rId4"/>
  </sheets>
  <definedNames>
    <definedName name="_xlnm._FilterDatabase" localSheetId="2" hidden="1">'By Source'!#REF!</definedName>
    <definedName name="_xlnm._FilterDatabase" localSheetId="3" hidden="1">'GR by Source'!#REF!</definedName>
    <definedName name="_xlnm._FilterDatabase" localSheetId="0" hidden="1">'Measures '!$A$5:$O$79</definedName>
    <definedName name="_Key1" localSheetId="2" hidden="1">'By Source'!#REF!</definedName>
    <definedName name="_Key1" localSheetId="3" hidden="1">'GR by Source'!#REF!</definedName>
    <definedName name="_Key1" localSheetId="0" hidden="1">'Measures '!#REF!</definedName>
    <definedName name="_Key1" hidden="1">#REF!</definedName>
    <definedName name="_Key2" localSheetId="2" hidden="1">'By Source'!#REF!</definedName>
    <definedName name="_Key2" localSheetId="3" hidden="1">'GR 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2" hidden="1">'By Source'!#REF!</definedName>
    <definedName name="_Sort" localSheetId="3" hidden="1">'GR by Source'!#REF!</definedName>
    <definedName name="_Sort" localSheetId="0" hidden="1">'Measures '!#REF!</definedName>
    <definedName name="_Sort" hidden="1">#REF!</definedName>
    <definedName name="dsfgdsg" localSheetId="3" hidden="1">#REF!</definedName>
    <definedName name="dsfgdsg" hidden="1">#REF!</definedName>
    <definedName name="OLE_LINK1" localSheetId="2">'By Source'!#REF!</definedName>
    <definedName name="OLE_LINK1" localSheetId="3">'GR by Source'!#REF!</definedName>
    <definedName name="OLE_LINK1" localSheetId="0">'Measures '!#REF!</definedName>
    <definedName name="_xlnm.Print_Area" localSheetId="1">b!$A$1:$O$68</definedName>
    <definedName name="_xlnm.Print_Area" localSheetId="2">'By Source'!$A$1:$O$208</definedName>
    <definedName name="_xlnm.Print_Area" localSheetId="3">'GR by Source'!$A$1:$P$116</definedName>
    <definedName name="_xlnm.Print_Area" localSheetId="0">'Measures '!$A$1:$O$213</definedName>
    <definedName name="_xlnm.Print_Titles" localSheetId="1">b!$1:$20</definedName>
    <definedName name="_xlnm.Print_Titles" localSheetId="2">'By Source'!$1:$7</definedName>
    <definedName name="_xlnm.Print_Titles" localSheetId="0">'Measures '!$1:$7</definedName>
    <definedName name="Print_Titles_MI" localSheetId="2">'By Source'!$6:$7</definedName>
    <definedName name="Print_Titles_MI" localSheetId="3">'GR 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I165" i="10" l="1"/>
  <c r="J165" i="10"/>
  <c r="K165" i="10"/>
  <c r="L165" i="10"/>
  <c r="M165" i="10"/>
  <c r="N165" i="10"/>
  <c r="O165" i="10"/>
  <c r="Q165" i="10"/>
  <c r="R165" i="10"/>
  <c r="S165" i="10"/>
  <c r="T165" i="10"/>
  <c r="U165" i="10"/>
  <c r="V165" i="10"/>
  <c r="W165" i="10"/>
  <c r="X165" i="10"/>
  <c r="Z165" i="10"/>
  <c r="AA165" i="10"/>
  <c r="AB165" i="10"/>
  <c r="AC165" i="10"/>
  <c r="AD165" i="10"/>
  <c r="AE165" i="10"/>
  <c r="AF165" i="10"/>
  <c r="AG165" i="10"/>
  <c r="AI165" i="10"/>
  <c r="AJ165" i="10"/>
  <c r="AK165" i="10"/>
  <c r="AL165" i="10"/>
  <c r="AM165" i="10"/>
  <c r="AN165" i="10"/>
  <c r="AO165" i="10"/>
  <c r="AP165" i="10"/>
  <c r="AR165" i="10"/>
  <c r="AS165" i="10"/>
  <c r="AT165" i="10"/>
  <c r="AU165" i="10"/>
  <c r="AV165" i="10"/>
  <c r="AW165" i="10"/>
  <c r="AX165" i="10"/>
  <c r="AY165" i="10"/>
  <c r="H165" i="10"/>
  <c r="I134" i="10"/>
  <c r="J134" i="10"/>
  <c r="K134" i="10"/>
  <c r="L134" i="10"/>
  <c r="M134" i="10"/>
  <c r="N134" i="10"/>
  <c r="O134" i="10"/>
  <c r="Q134" i="10"/>
  <c r="R134" i="10"/>
  <c r="S134" i="10"/>
  <c r="T134" i="10"/>
  <c r="U134" i="10"/>
  <c r="V134" i="10"/>
  <c r="W134" i="10"/>
  <c r="X134" i="10"/>
  <c r="Z134" i="10"/>
  <c r="AA134" i="10"/>
  <c r="AB134" i="10"/>
  <c r="AC134" i="10"/>
  <c r="AD134" i="10"/>
  <c r="AE134" i="10"/>
  <c r="AF134" i="10"/>
  <c r="AG134" i="10"/>
  <c r="AI134" i="10"/>
  <c r="AJ134" i="10"/>
  <c r="AK134" i="10"/>
  <c r="AL134" i="10"/>
  <c r="AM134" i="10"/>
  <c r="AN134" i="10"/>
  <c r="AO134" i="10"/>
  <c r="AP134" i="10"/>
  <c r="AR134" i="10"/>
  <c r="AS134" i="10"/>
  <c r="AT134" i="10"/>
  <c r="AU134" i="10"/>
  <c r="AV134" i="10"/>
  <c r="AW134" i="10"/>
  <c r="AX134" i="10"/>
  <c r="AY134" i="10"/>
  <c r="H134" i="10"/>
  <c r="I131" i="10"/>
  <c r="J131" i="10"/>
  <c r="K131" i="10"/>
  <c r="L131" i="10"/>
  <c r="M131" i="10"/>
  <c r="N131" i="10"/>
  <c r="O131" i="10"/>
  <c r="Q131" i="10"/>
  <c r="R131" i="10"/>
  <c r="S131" i="10"/>
  <c r="T131" i="10"/>
  <c r="U131" i="10"/>
  <c r="V131" i="10"/>
  <c r="W131" i="10"/>
  <c r="X131" i="10"/>
  <c r="Z131" i="10"/>
  <c r="AA131" i="10"/>
  <c r="AB131" i="10"/>
  <c r="AC131" i="10"/>
  <c r="AD131" i="10"/>
  <c r="AE131" i="10"/>
  <c r="AF131" i="10"/>
  <c r="AG131" i="10"/>
  <c r="AI131" i="10"/>
  <c r="AJ131" i="10"/>
  <c r="AK131" i="10"/>
  <c r="AL131" i="10"/>
  <c r="AM131" i="10"/>
  <c r="AN131" i="10"/>
  <c r="AO131" i="10"/>
  <c r="AP131" i="10"/>
  <c r="AQ131" i="10"/>
  <c r="AR131" i="10"/>
  <c r="AS131" i="10"/>
  <c r="AT131" i="10"/>
  <c r="AU131" i="10"/>
  <c r="AV131" i="10"/>
  <c r="AW131" i="10"/>
  <c r="AX131" i="10"/>
  <c r="AY131" i="10"/>
  <c r="H131" i="10"/>
  <c r="I38" i="14" l="1"/>
  <c r="J38" i="14"/>
  <c r="K38" i="14"/>
  <c r="L38" i="14"/>
  <c r="M38" i="14"/>
  <c r="N38" i="14"/>
  <c r="O38" i="14"/>
  <c r="Q38" i="14"/>
  <c r="R38" i="14"/>
  <c r="S38" i="14"/>
  <c r="T38" i="14"/>
  <c r="U38" i="14"/>
  <c r="V38" i="14"/>
  <c r="W38" i="14"/>
  <c r="X38" i="14"/>
  <c r="Z38" i="14"/>
  <c r="AA38" i="14"/>
  <c r="AB38" i="14"/>
  <c r="AC38" i="14"/>
  <c r="AD38" i="14"/>
  <c r="AE38" i="14"/>
  <c r="AF38" i="14"/>
  <c r="AG38" i="14"/>
  <c r="AI38" i="14"/>
  <c r="AJ38" i="14"/>
  <c r="AK38" i="14"/>
  <c r="AL38" i="14"/>
  <c r="AM38" i="14"/>
  <c r="AN38" i="14"/>
  <c r="AO38" i="14"/>
  <c r="AP38" i="14"/>
  <c r="AR38" i="14"/>
  <c r="AS38" i="14"/>
  <c r="AT38" i="14"/>
  <c r="AU38" i="14"/>
  <c r="AV38" i="14"/>
  <c r="AW38" i="14"/>
  <c r="AX38" i="14"/>
  <c r="AY38" i="14"/>
  <c r="H38" i="14"/>
  <c r="I72" i="10"/>
  <c r="J72" i="10"/>
  <c r="K72" i="10"/>
  <c r="L72" i="10"/>
  <c r="M72" i="10"/>
  <c r="N72" i="10"/>
  <c r="O72" i="10"/>
  <c r="Q72" i="10"/>
  <c r="R72" i="10"/>
  <c r="S72" i="10"/>
  <c r="T72" i="10"/>
  <c r="U72" i="10"/>
  <c r="V72" i="10"/>
  <c r="W72" i="10"/>
  <c r="X72" i="10"/>
  <c r="Z72" i="10"/>
  <c r="AA72" i="10"/>
  <c r="AB72" i="10"/>
  <c r="AC72" i="10"/>
  <c r="AD72" i="10"/>
  <c r="AE72" i="10"/>
  <c r="AF72" i="10"/>
  <c r="AG72" i="10"/>
  <c r="AI72" i="10"/>
  <c r="AJ72" i="10"/>
  <c r="AK72" i="10"/>
  <c r="AL72" i="10"/>
  <c r="AM72" i="10"/>
  <c r="AN72" i="10"/>
  <c r="AO72" i="10"/>
  <c r="AP72" i="10"/>
  <c r="AR72" i="10"/>
  <c r="AS72" i="10"/>
  <c r="AT72" i="10"/>
  <c r="AU72" i="10"/>
  <c r="AV72" i="10"/>
  <c r="AW72" i="10"/>
  <c r="AX72" i="10"/>
  <c r="AY72" i="10"/>
  <c r="H72" i="10"/>
  <c r="H81" i="14" l="1"/>
  <c r="I43" i="14" l="1"/>
  <c r="J43" i="14"/>
  <c r="K43" i="14"/>
  <c r="L43" i="14"/>
  <c r="M43" i="14"/>
  <c r="N43" i="14"/>
  <c r="O43" i="14"/>
  <c r="Q43" i="14"/>
  <c r="R43" i="14"/>
  <c r="S43" i="14"/>
  <c r="T43" i="14"/>
  <c r="U43" i="14"/>
  <c r="V43" i="14"/>
  <c r="W43" i="14"/>
  <c r="X43" i="14"/>
  <c r="Z43" i="14"/>
  <c r="AA43" i="14"/>
  <c r="AB43" i="14"/>
  <c r="AC43" i="14"/>
  <c r="AD43" i="14"/>
  <c r="AE43" i="14"/>
  <c r="AF43" i="14"/>
  <c r="AG43" i="14"/>
  <c r="AI43" i="14"/>
  <c r="AJ43" i="14"/>
  <c r="AK43" i="14"/>
  <c r="AL43" i="14"/>
  <c r="AM43" i="14"/>
  <c r="AN43" i="14"/>
  <c r="AO43" i="14"/>
  <c r="AP43" i="14"/>
  <c r="AR43" i="14"/>
  <c r="AS43" i="14"/>
  <c r="AT43" i="14"/>
  <c r="AU43" i="14"/>
  <c r="AV43" i="14"/>
  <c r="AW43" i="14"/>
  <c r="AX43" i="14"/>
  <c r="AY43" i="14"/>
  <c r="H43" i="14"/>
  <c r="H76" i="14" l="1"/>
  <c r="AY81" i="14"/>
  <c r="AX81" i="14"/>
  <c r="AW81" i="14"/>
  <c r="AV81" i="14"/>
  <c r="AU81" i="14"/>
  <c r="AT81" i="14"/>
  <c r="AS81" i="14"/>
  <c r="AR81" i="14"/>
  <c r="AP81" i="14"/>
  <c r="AO81" i="14"/>
  <c r="AN81" i="14"/>
  <c r="AM81" i="14"/>
  <c r="AL81" i="14"/>
  <c r="AK81" i="14"/>
  <c r="AJ81" i="14"/>
  <c r="AI81" i="14"/>
  <c r="AG81" i="14"/>
  <c r="AF81" i="14"/>
  <c r="AE81" i="14"/>
  <c r="AD81" i="14"/>
  <c r="AC81" i="14"/>
  <c r="AB81" i="14"/>
  <c r="AA81" i="14"/>
  <c r="Z81" i="14"/>
  <c r="X81" i="14"/>
  <c r="W81" i="14"/>
  <c r="V81" i="14"/>
  <c r="U81" i="14"/>
  <c r="T81" i="14"/>
  <c r="S81" i="14"/>
  <c r="R81" i="14"/>
  <c r="Q81" i="14"/>
  <c r="I81" i="14"/>
  <c r="J81" i="14"/>
  <c r="K81" i="14"/>
  <c r="L81" i="14"/>
  <c r="M81" i="14"/>
  <c r="N81" i="14"/>
  <c r="O81" i="14"/>
  <c r="H167" i="10" l="1"/>
  <c r="I178" i="10" l="1"/>
  <c r="J178" i="10"/>
  <c r="K178" i="10"/>
  <c r="L178" i="10"/>
  <c r="M178" i="10"/>
  <c r="N178" i="10"/>
  <c r="O178" i="10"/>
  <c r="H178" i="10"/>
  <c r="O92" i="14"/>
  <c r="N92" i="14"/>
  <c r="M92" i="14"/>
  <c r="L92" i="14"/>
  <c r="K92" i="14"/>
  <c r="J92" i="14"/>
  <c r="I92" i="14"/>
  <c r="H92" i="14"/>
  <c r="O186" i="8"/>
  <c r="N186" i="8"/>
  <c r="M186" i="8"/>
  <c r="L186" i="8"/>
  <c r="K186" i="8"/>
  <c r="J186" i="8"/>
  <c r="I186" i="8"/>
  <c r="H186" i="8"/>
  <c r="I76" i="14" l="1"/>
  <c r="J76" i="14"/>
  <c r="K76" i="14"/>
  <c r="L76" i="14"/>
  <c r="M76" i="14"/>
  <c r="N76" i="14"/>
  <c r="O76" i="14"/>
  <c r="Q76" i="14"/>
  <c r="R76" i="14"/>
  <c r="S76" i="14"/>
  <c r="T76" i="14"/>
  <c r="U76" i="14"/>
  <c r="V76" i="14"/>
  <c r="W76" i="14"/>
  <c r="X76" i="14"/>
  <c r="Z76" i="14"/>
  <c r="AA76" i="14"/>
  <c r="AB76" i="14"/>
  <c r="AC76" i="14"/>
  <c r="AD76" i="14"/>
  <c r="AE76" i="14"/>
  <c r="AF76" i="14"/>
  <c r="AG76" i="14"/>
  <c r="AI76" i="14"/>
  <c r="AJ76" i="14"/>
  <c r="AK76" i="14"/>
  <c r="AL76" i="14"/>
  <c r="AM76" i="14"/>
  <c r="AN76" i="14"/>
  <c r="AO76" i="14"/>
  <c r="AP76" i="14"/>
  <c r="AR76" i="14"/>
  <c r="AS76" i="14"/>
  <c r="AT76" i="14"/>
  <c r="AU76" i="14"/>
  <c r="AV76" i="14"/>
  <c r="AW76" i="14"/>
  <c r="AX76" i="14"/>
  <c r="AY76" i="14"/>
  <c r="AY71" i="14"/>
  <c r="AX71" i="14"/>
  <c r="AW71" i="14"/>
  <c r="AV71" i="14"/>
  <c r="AU71" i="14"/>
  <c r="AT71" i="14"/>
  <c r="AS71" i="14"/>
  <c r="AR71" i="14"/>
  <c r="AP71" i="14"/>
  <c r="AO71" i="14"/>
  <c r="AN71" i="14"/>
  <c r="AM71" i="14"/>
  <c r="AL71" i="14"/>
  <c r="AK71" i="14"/>
  <c r="AJ71" i="14"/>
  <c r="AI71" i="14"/>
  <c r="AG71" i="14"/>
  <c r="AF71" i="14"/>
  <c r="AE71" i="14"/>
  <c r="AD71" i="14"/>
  <c r="AC71" i="14"/>
  <c r="AB71" i="14"/>
  <c r="AA71" i="14"/>
  <c r="Z71" i="14"/>
  <c r="X71" i="14"/>
  <c r="W71" i="14"/>
  <c r="V71" i="14"/>
  <c r="U71" i="14"/>
  <c r="T71" i="14"/>
  <c r="S71" i="14"/>
  <c r="R71" i="14"/>
  <c r="Q71" i="14"/>
  <c r="O71" i="14"/>
  <c r="N71" i="14"/>
  <c r="M71" i="14"/>
  <c r="L71" i="14"/>
  <c r="K71" i="14"/>
  <c r="J71" i="14"/>
  <c r="I71" i="14"/>
  <c r="H71" i="14"/>
  <c r="AY61" i="14"/>
  <c r="AX61" i="14"/>
  <c r="AW61" i="14"/>
  <c r="AV61" i="14"/>
  <c r="AU61" i="14"/>
  <c r="AT61" i="14"/>
  <c r="AS61" i="14"/>
  <c r="AR61" i="14"/>
  <c r="AP61" i="14"/>
  <c r="AO61" i="14"/>
  <c r="AN61" i="14"/>
  <c r="AM61" i="14"/>
  <c r="AL61" i="14"/>
  <c r="AK61" i="14"/>
  <c r="AJ61" i="14"/>
  <c r="AI61" i="14"/>
  <c r="AG61" i="14"/>
  <c r="AF61" i="14"/>
  <c r="AE61" i="14"/>
  <c r="AD61" i="14"/>
  <c r="AC61" i="14"/>
  <c r="AB61" i="14"/>
  <c r="AA61" i="14"/>
  <c r="Z61" i="14"/>
  <c r="X61" i="14"/>
  <c r="W61" i="14"/>
  <c r="V61" i="14"/>
  <c r="U61" i="14"/>
  <c r="T61" i="14"/>
  <c r="S61" i="14"/>
  <c r="R61" i="14"/>
  <c r="Q61" i="14"/>
  <c r="O61" i="14"/>
  <c r="N61" i="14"/>
  <c r="M61" i="14"/>
  <c r="L61" i="14"/>
  <c r="K61" i="14"/>
  <c r="J61" i="14"/>
  <c r="I61" i="14"/>
  <c r="H61" i="14"/>
  <c r="AY58" i="14"/>
  <c r="AX58" i="14"/>
  <c r="AW58" i="14"/>
  <c r="AV58" i="14"/>
  <c r="AU58" i="14"/>
  <c r="AT58" i="14"/>
  <c r="AS58" i="14"/>
  <c r="AR58" i="14"/>
  <c r="AP58" i="14"/>
  <c r="AO58" i="14"/>
  <c r="AN58" i="14"/>
  <c r="AM58" i="14"/>
  <c r="AL58" i="14"/>
  <c r="AK58" i="14"/>
  <c r="AJ58" i="14"/>
  <c r="AI58" i="14"/>
  <c r="AG58" i="14"/>
  <c r="AF58" i="14"/>
  <c r="AE58" i="14"/>
  <c r="AD58" i="14"/>
  <c r="AC58" i="14"/>
  <c r="AB58" i="14"/>
  <c r="AA58" i="14"/>
  <c r="Z58" i="14"/>
  <c r="X58" i="14"/>
  <c r="W58" i="14"/>
  <c r="V58" i="14"/>
  <c r="U58" i="14"/>
  <c r="T58" i="14"/>
  <c r="S58" i="14"/>
  <c r="R58" i="14"/>
  <c r="Q58" i="14"/>
  <c r="O58" i="14"/>
  <c r="N58" i="14"/>
  <c r="M58" i="14"/>
  <c r="L58" i="14"/>
  <c r="K58" i="14"/>
  <c r="J58" i="14"/>
  <c r="I58" i="14"/>
  <c r="H58" i="14"/>
  <c r="AY51" i="14"/>
  <c r="AX51" i="14"/>
  <c r="AW51" i="14"/>
  <c r="AV51" i="14"/>
  <c r="AU51" i="14"/>
  <c r="AT51" i="14"/>
  <c r="AS51" i="14"/>
  <c r="AR51" i="14"/>
  <c r="AP51" i="14"/>
  <c r="AO51" i="14"/>
  <c r="AN51" i="14"/>
  <c r="AM51" i="14"/>
  <c r="AL51" i="14"/>
  <c r="AK51" i="14"/>
  <c r="AJ51" i="14"/>
  <c r="AI51" i="14"/>
  <c r="AG51" i="14"/>
  <c r="AF51" i="14"/>
  <c r="AE51" i="14"/>
  <c r="AD51" i="14"/>
  <c r="AC51" i="14"/>
  <c r="AB51" i="14"/>
  <c r="AA51" i="14"/>
  <c r="Z51" i="14"/>
  <c r="X51" i="14"/>
  <c r="W51" i="14"/>
  <c r="V51" i="14"/>
  <c r="U51" i="14"/>
  <c r="T51" i="14"/>
  <c r="S51" i="14"/>
  <c r="R51" i="14"/>
  <c r="Q51" i="14"/>
  <c r="O51" i="14"/>
  <c r="N51" i="14"/>
  <c r="M51" i="14"/>
  <c r="L51" i="14"/>
  <c r="K51" i="14"/>
  <c r="J51" i="14"/>
  <c r="I51" i="14"/>
  <c r="H51" i="14"/>
  <c r="AY48" i="14"/>
  <c r="AX48" i="14"/>
  <c r="AW48" i="14"/>
  <c r="AV48" i="14"/>
  <c r="AU48" i="14"/>
  <c r="AT48" i="14"/>
  <c r="AS48" i="14"/>
  <c r="AR48" i="14"/>
  <c r="AP48" i="14"/>
  <c r="AO48" i="14"/>
  <c r="AN48" i="14"/>
  <c r="AM48" i="14"/>
  <c r="AL48" i="14"/>
  <c r="AK48" i="14"/>
  <c r="AJ48" i="14"/>
  <c r="AI48" i="14"/>
  <c r="AG48" i="14"/>
  <c r="AF48" i="14"/>
  <c r="AE48" i="14"/>
  <c r="AD48" i="14"/>
  <c r="AC48" i="14"/>
  <c r="AB48" i="14"/>
  <c r="AA48" i="14"/>
  <c r="Z48" i="14"/>
  <c r="X48" i="14"/>
  <c r="W48" i="14"/>
  <c r="V48" i="14"/>
  <c r="U48" i="14"/>
  <c r="T48" i="14"/>
  <c r="S48" i="14"/>
  <c r="R48" i="14"/>
  <c r="Q48" i="14"/>
  <c r="O48" i="14"/>
  <c r="N48" i="14"/>
  <c r="M48" i="14"/>
  <c r="L48" i="14"/>
  <c r="K48" i="14"/>
  <c r="J48" i="14"/>
  <c r="I48" i="14"/>
  <c r="H48" i="14"/>
  <c r="AY31" i="14"/>
  <c r="AX31" i="14"/>
  <c r="AW31" i="14"/>
  <c r="AV31" i="14"/>
  <c r="AU31" i="14"/>
  <c r="AT31" i="14"/>
  <c r="AS31" i="14"/>
  <c r="AR31" i="14"/>
  <c r="AP31" i="14"/>
  <c r="AO31" i="14"/>
  <c r="AN31" i="14"/>
  <c r="AM31" i="14"/>
  <c r="AL31" i="14"/>
  <c r="AK31" i="14"/>
  <c r="AJ31" i="14"/>
  <c r="AI31" i="14"/>
  <c r="AG31" i="14"/>
  <c r="AF31" i="14"/>
  <c r="AE31" i="14"/>
  <c r="AD31" i="14"/>
  <c r="AC31" i="14"/>
  <c r="AB31" i="14"/>
  <c r="AA31" i="14"/>
  <c r="Z31" i="14"/>
  <c r="X31" i="14"/>
  <c r="W31" i="14"/>
  <c r="V31" i="14"/>
  <c r="U31" i="14"/>
  <c r="T31" i="14"/>
  <c r="S31" i="14"/>
  <c r="R31" i="14"/>
  <c r="Q31" i="14"/>
  <c r="O31" i="14"/>
  <c r="N31" i="14"/>
  <c r="M31" i="14"/>
  <c r="L31" i="14"/>
  <c r="K31" i="14"/>
  <c r="J31" i="14"/>
  <c r="I31" i="14"/>
  <c r="H31" i="14"/>
  <c r="AY28" i="14"/>
  <c r="AX28" i="14"/>
  <c r="AW28" i="14"/>
  <c r="AV28" i="14"/>
  <c r="AU28" i="14"/>
  <c r="AT28" i="14"/>
  <c r="AS28" i="14"/>
  <c r="AR28" i="14"/>
  <c r="AP28" i="14"/>
  <c r="AO28" i="14"/>
  <c r="AN28" i="14"/>
  <c r="AM28" i="14"/>
  <c r="AL28" i="14"/>
  <c r="AK28" i="14"/>
  <c r="AJ28" i="14"/>
  <c r="AI28" i="14"/>
  <c r="AG28" i="14"/>
  <c r="AF28" i="14"/>
  <c r="AE28" i="14"/>
  <c r="AD28" i="14"/>
  <c r="AC28" i="14"/>
  <c r="AB28" i="14"/>
  <c r="AA28" i="14"/>
  <c r="Z28" i="14"/>
  <c r="X28" i="14"/>
  <c r="W28" i="14"/>
  <c r="V28" i="14"/>
  <c r="U28" i="14"/>
  <c r="T28" i="14"/>
  <c r="S28" i="14"/>
  <c r="R28" i="14"/>
  <c r="Q28" i="14"/>
  <c r="O28" i="14"/>
  <c r="N28" i="14"/>
  <c r="M28" i="14"/>
  <c r="L28" i="14"/>
  <c r="K28" i="14"/>
  <c r="J28" i="14"/>
  <c r="I28" i="14"/>
  <c r="H28" i="14"/>
  <c r="AY24" i="14"/>
  <c r="AX24" i="14"/>
  <c r="AW24" i="14"/>
  <c r="AV24" i="14"/>
  <c r="AU24" i="14"/>
  <c r="AT24" i="14"/>
  <c r="AS24" i="14"/>
  <c r="AR24" i="14"/>
  <c r="AP24" i="14"/>
  <c r="AO24" i="14"/>
  <c r="AN24" i="14"/>
  <c r="AM24" i="14"/>
  <c r="AL24" i="14"/>
  <c r="AK24" i="14"/>
  <c r="AJ24" i="14"/>
  <c r="AI24" i="14"/>
  <c r="AG24" i="14"/>
  <c r="AF24" i="14"/>
  <c r="AE24" i="14"/>
  <c r="AD24" i="14"/>
  <c r="AC24" i="14"/>
  <c r="AB24" i="14"/>
  <c r="AA24" i="14"/>
  <c r="Z24" i="14"/>
  <c r="X24" i="14"/>
  <c r="W24" i="14"/>
  <c r="V24" i="14"/>
  <c r="U24" i="14"/>
  <c r="T24" i="14"/>
  <c r="S24" i="14"/>
  <c r="R24" i="14"/>
  <c r="Q24" i="14"/>
  <c r="O24" i="14"/>
  <c r="N24" i="14"/>
  <c r="M24" i="14"/>
  <c r="L24" i="14"/>
  <c r="K24" i="14"/>
  <c r="J24" i="14"/>
  <c r="I24" i="14"/>
  <c r="H24" i="14"/>
  <c r="AY21" i="14"/>
  <c r="AX21" i="14"/>
  <c r="AW21" i="14"/>
  <c r="AV21" i="14"/>
  <c r="AU21" i="14"/>
  <c r="AT21" i="14"/>
  <c r="AS21" i="14"/>
  <c r="AR21" i="14"/>
  <c r="AP21" i="14"/>
  <c r="AO21" i="14"/>
  <c r="AN21" i="14"/>
  <c r="AM21" i="14"/>
  <c r="AL21" i="14"/>
  <c r="AK21" i="14"/>
  <c r="AJ21" i="14"/>
  <c r="AI21" i="14"/>
  <c r="AG21" i="14"/>
  <c r="AF21" i="14"/>
  <c r="AE21" i="14"/>
  <c r="AD21" i="14"/>
  <c r="AC21" i="14"/>
  <c r="AB21" i="14"/>
  <c r="AA21" i="14"/>
  <c r="Z21" i="14"/>
  <c r="X21" i="14"/>
  <c r="W21" i="14"/>
  <c r="V21" i="14"/>
  <c r="U21" i="14"/>
  <c r="T21" i="14"/>
  <c r="S21" i="14"/>
  <c r="R21" i="14"/>
  <c r="Q21" i="14"/>
  <c r="O21" i="14"/>
  <c r="N21" i="14"/>
  <c r="M21" i="14"/>
  <c r="L21" i="14"/>
  <c r="K21" i="14"/>
  <c r="J21" i="14"/>
  <c r="I21" i="14"/>
  <c r="H21" i="14"/>
  <c r="AY16" i="14"/>
  <c r="AX16" i="14"/>
  <c r="AW16" i="14"/>
  <c r="AV16" i="14"/>
  <c r="AU16" i="14"/>
  <c r="AT16" i="14"/>
  <c r="AS16" i="14"/>
  <c r="AR16" i="14"/>
  <c r="AP16" i="14"/>
  <c r="AO16" i="14"/>
  <c r="AN16" i="14"/>
  <c r="AM16" i="14"/>
  <c r="AL16" i="14"/>
  <c r="AK16" i="14"/>
  <c r="AJ16" i="14"/>
  <c r="AI16" i="14"/>
  <c r="AG16" i="14"/>
  <c r="AF16" i="14"/>
  <c r="AE16" i="14"/>
  <c r="AD16" i="14"/>
  <c r="AC16" i="14"/>
  <c r="AB16" i="14"/>
  <c r="AA16" i="14"/>
  <c r="Z16" i="14"/>
  <c r="X16" i="14"/>
  <c r="W16" i="14"/>
  <c r="V16" i="14"/>
  <c r="U16" i="14"/>
  <c r="T16" i="14"/>
  <c r="S16" i="14"/>
  <c r="R16" i="14"/>
  <c r="Q16" i="14"/>
  <c r="O16" i="14"/>
  <c r="N16" i="14"/>
  <c r="M16" i="14"/>
  <c r="L16" i="14"/>
  <c r="K16" i="14"/>
  <c r="J16" i="14"/>
  <c r="I16" i="14"/>
  <c r="H16" i="14"/>
  <c r="AY10" i="14"/>
  <c r="AX10" i="14"/>
  <c r="AW10" i="14"/>
  <c r="AV10" i="14"/>
  <c r="AU10" i="14"/>
  <c r="AT10" i="14"/>
  <c r="AS10" i="14"/>
  <c r="AR10" i="14"/>
  <c r="AP10" i="14"/>
  <c r="AO10" i="14"/>
  <c r="AN10" i="14"/>
  <c r="AN74" i="14" s="1"/>
  <c r="AM10" i="14"/>
  <c r="AL10" i="14"/>
  <c r="AK10" i="14"/>
  <c r="AJ10" i="14"/>
  <c r="AI10" i="14"/>
  <c r="AG10" i="14"/>
  <c r="AF10" i="14"/>
  <c r="AE10" i="14"/>
  <c r="AD10" i="14"/>
  <c r="AC10" i="14"/>
  <c r="AB10" i="14"/>
  <c r="AA10" i="14"/>
  <c r="AA74" i="14" s="1"/>
  <c r="Z10" i="14"/>
  <c r="X10" i="14"/>
  <c r="W10" i="14"/>
  <c r="V10" i="14"/>
  <c r="U10" i="14"/>
  <c r="T10" i="14"/>
  <c r="S10" i="14"/>
  <c r="R10" i="14"/>
  <c r="Q10" i="14"/>
  <c r="O10" i="14"/>
  <c r="N10" i="14"/>
  <c r="M10" i="14"/>
  <c r="L10" i="14"/>
  <c r="K10" i="14"/>
  <c r="J10" i="14"/>
  <c r="I10" i="14"/>
  <c r="H10" i="14"/>
  <c r="AR5" i="14"/>
  <c r="AI5" i="14"/>
  <c r="Z5" i="14"/>
  <c r="Q5" i="14"/>
  <c r="H5" i="14"/>
  <c r="F1" i="14"/>
  <c r="I167" i="10"/>
  <c r="J167" i="10"/>
  <c r="K167" i="10"/>
  <c r="L167" i="10"/>
  <c r="M167" i="10"/>
  <c r="N167" i="10"/>
  <c r="O167" i="10"/>
  <c r="Q167" i="10"/>
  <c r="R167" i="10"/>
  <c r="S167" i="10"/>
  <c r="T167" i="10"/>
  <c r="U167" i="10"/>
  <c r="V167" i="10"/>
  <c r="W167" i="10"/>
  <c r="X167" i="10"/>
  <c r="Z167" i="10"/>
  <c r="AA167" i="10"/>
  <c r="AB167" i="10"/>
  <c r="AC167" i="10"/>
  <c r="AD167" i="10"/>
  <c r="AE167" i="10"/>
  <c r="AF167" i="10"/>
  <c r="AG167" i="10"/>
  <c r="AI167" i="10"/>
  <c r="AJ167" i="10"/>
  <c r="AK167" i="10"/>
  <c r="AL167" i="10"/>
  <c r="AM167" i="10"/>
  <c r="AN167" i="10"/>
  <c r="AO167" i="10"/>
  <c r="AP167" i="10"/>
  <c r="AR167" i="10"/>
  <c r="AS167" i="10"/>
  <c r="AT167" i="10"/>
  <c r="AU167" i="10"/>
  <c r="AV167" i="10"/>
  <c r="AW167" i="10"/>
  <c r="AX167" i="10"/>
  <c r="AY167" i="10"/>
  <c r="Q74" i="14" l="1"/>
  <c r="Q78" i="14" s="1"/>
  <c r="Q80" i="14" s="1"/>
  <c r="AR74" i="14"/>
  <c r="AR78" i="14" s="1"/>
  <c r="AR80" i="14" s="1"/>
  <c r="U74" i="14"/>
  <c r="U78" i="14" s="1"/>
  <c r="U80" i="14" s="1"/>
  <c r="AV74" i="14"/>
  <c r="AV78" i="14" s="1"/>
  <c r="AV80" i="14" s="1"/>
  <c r="AI74" i="14"/>
  <c r="AW74" i="14"/>
  <c r="AW78" i="14" s="1"/>
  <c r="AW80" i="14" s="1"/>
  <c r="AD74" i="14"/>
  <c r="H74" i="14"/>
  <c r="H78" i="14" s="1"/>
  <c r="H80" i="14" s="1"/>
  <c r="AJ74" i="14"/>
  <c r="AJ78" i="14" s="1"/>
  <c r="AJ80" i="14" s="1"/>
  <c r="O74" i="14"/>
  <c r="O78" i="14" s="1"/>
  <c r="O80" i="14" s="1"/>
  <c r="AC74" i="14"/>
  <c r="AC78" i="14" s="1"/>
  <c r="AC80" i="14" s="1"/>
  <c r="AP74" i="14"/>
  <c r="AP78" i="14" s="1"/>
  <c r="AP80" i="14" s="1"/>
  <c r="AE74" i="14"/>
  <c r="AE78" i="14" s="1"/>
  <c r="AE80" i="14" s="1"/>
  <c r="AS74" i="14"/>
  <c r="AS78" i="14" s="1"/>
  <c r="AS80" i="14" s="1"/>
  <c r="AG74" i="14"/>
  <c r="AU74" i="14"/>
  <c r="AU78" i="14" s="1"/>
  <c r="AU80" i="14" s="1"/>
  <c r="T74" i="14"/>
  <c r="T78" i="14" s="1"/>
  <c r="T80" i="14" s="1"/>
  <c r="I74" i="14"/>
  <c r="I78" i="14" s="1"/>
  <c r="I80" i="14" s="1"/>
  <c r="V74" i="14"/>
  <c r="V78" i="14" s="1"/>
  <c r="V80" i="14" s="1"/>
  <c r="W74" i="14"/>
  <c r="W78" i="14" s="1"/>
  <c r="W80" i="14" s="1"/>
  <c r="AT74" i="14"/>
  <c r="AT78" i="14" s="1"/>
  <c r="AT80" i="14" s="1"/>
  <c r="AO74" i="14"/>
  <c r="AO78" i="14" s="1"/>
  <c r="AO80" i="14" s="1"/>
  <c r="M74" i="14"/>
  <c r="M78" i="14" s="1"/>
  <c r="M80" i="14" s="1"/>
  <c r="J74" i="14"/>
  <c r="J78" i="14" s="1"/>
  <c r="J80" i="14" s="1"/>
  <c r="AX74" i="14"/>
  <c r="AX78" i="14" s="1"/>
  <c r="AX80" i="14" s="1"/>
  <c r="AF74" i="14"/>
  <c r="AF78" i="14" s="1"/>
  <c r="AF80" i="14" s="1"/>
  <c r="AB74" i="14"/>
  <c r="AB78" i="14" s="1"/>
  <c r="AB80" i="14" s="1"/>
  <c r="K74" i="14"/>
  <c r="K78" i="14" s="1"/>
  <c r="K80" i="14" s="1"/>
  <c r="X74" i="14"/>
  <c r="X78" i="14" s="1"/>
  <c r="X80" i="14" s="1"/>
  <c r="AL74" i="14"/>
  <c r="AL78" i="14" s="1"/>
  <c r="AL80" i="14" s="1"/>
  <c r="AY74" i="14"/>
  <c r="AY78" i="14" s="1"/>
  <c r="AY80" i="14" s="1"/>
  <c r="AK74" i="14"/>
  <c r="AK78" i="14" s="1"/>
  <c r="AK80" i="14" s="1"/>
  <c r="S74" i="14"/>
  <c r="S78" i="14" s="1"/>
  <c r="S80" i="14" s="1"/>
  <c r="N74" i="14"/>
  <c r="N78" i="14" s="1"/>
  <c r="N80" i="14" s="1"/>
  <c r="L74" i="14"/>
  <c r="L78" i="14" s="1"/>
  <c r="L80" i="14" s="1"/>
  <c r="Z74" i="14"/>
  <c r="Z78" i="14" s="1"/>
  <c r="Z80" i="14" s="1"/>
  <c r="AM74" i="14"/>
  <c r="AM78" i="14" s="1"/>
  <c r="AM80" i="14" s="1"/>
  <c r="R74" i="14"/>
  <c r="R78" i="14" s="1"/>
  <c r="R80" i="14" s="1"/>
  <c r="AG78" i="14"/>
  <c r="AG80" i="14" s="1"/>
  <c r="AI78" i="14"/>
  <c r="AI80" i="14" s="1"/>
  <c r="AD78" i="14"/>
  <c r="AD80" i="14" s="1"/>
  <c r="AN78" i="14"/>
  <c r="AN80" i="14" s="1"/>
  <c r="AA78" i="14"/>
  <c r="AA80" i="14" s="1"/>
  <c r="I172" i="8"/>
  <c r="J172" i="8"/>
  <c r="K172" i="8"/>
  <c r="L172" i="8"/>
  <c r="M172" i="8"/>
  <c r="N172" i="8"/>
  <c r="O172" i="8"/>
  <c r="Q172" i="8"/>
  <c r="R172" i="8"/>
  <c r="S172" i="8"/>
  <c r="T172" i="8"/>
  <c r="U172" i="8"/>
  <c r="V172" i="8"/>
  <c r="W172" i="8"/>
  <c r="X172" i="8"/>
  <c r="Z172" i="8"/>
  <c r="AA172" i="8"/>
  <c r="AB172" i="8"/>
  <c r="AC172" i="8"/>
  <c r="AD172" i="8"/>
  <c r="AE172" i="8"/>
  <c r="AF172" i="8"/>
  <c r="AG172" i="8"/>
  <c r="AI172" i="8"/>
  <c r="AJ172" i="8"/>
  <c r="AK172" i="8"/>
  <c r="AL172" i="8"/>
  <c r="AM172" i="8"/>
  <c r="AN172" i="8"/>
  <c r="AO172" i="8"/>
  <c r="AP172" i="8"/>
  <c r="AR172" i="8"/>
  <c r="AS172" i="8"/>
  <c r="AT172" i="8"/>
  <c r="AU172" i="8"/>
  <c r="AV172" i="8"/>
  <c r="AW172" i="8"/>
  <c r="AX172" i="8"/>
  <c r="AY172" i="8"/>
  <c r="H172" i="8"/>
  <c r="H121" i="8"/>
  <c r="I118" i="8"/>
  <c r="J118" i="8"/>
  <c r="K118" i="8"/>
  <c r="L118" i="8"/>
  <c r="M118" i="8"/>
  <c r="N118" i="8"/>
  <c r="O118" i="8"/>
  <c r="Q118" i="8"/>
  <c r="R118" i="8"/>
  <c r="S118" i="8"/>
  <c r="T118" i="8"/>
  <c r="U118" i="8"/>
  <c r="V118" i="8"/>
  <c r="W118" i="8"/>
  <c r="X118" i="8"/>
  <c r="Z118" i="8"/>
  <c r="AA118" i="8"/>
  <c r="AB118" i="8"/>
  <c r="AC118" i="8"/>
  <c r="AD118" i="8"/>
  <c r="AE118" i="8"/>
  <c r="AF118" i="8"/>
  <c r="AG118" i="8"/>
  <c r="AI118" i="8"/>
  <c r="AJ118" i="8"/>
  <c r="AK118" i="8"/>
  <c r="AL118" i="8"/>
  <c r="AM118" i="8"/>
  <c r="AN118" i="8"/>
  <c r="AO118" i="8"/>
  <c r="AP118" i="8"/>
  <c r="AR118" i="8"/>
  <c r="AS118" i="8"/>
  <c r="AT118" i="8"/>
  <c r="AU118" i="8"/>
  <c r="AV118" i="8"/>
  <c r="AW118" i="8"/>
  <c r="AX118" i="8"/>
  <c r="AY118" i="8"/>
  <c r="H118" i="8"/>
  <c r="I111" i="8"/>
  <c r="J111" i="8"/>
  <c r="K111" i="8"/>
  <c r="L111" i="8"/>
  <c r="M111" i="8"/>
  <c r="N111" i="8"/>
  <c r="O111" i="8"/>
  <c r="Q111" i="8"/>
  <c r="R111" i="8"/>
  <c r="S111" i="8"/>
  <c r="T111" i="8"/>
  <c r="U111" i="8"/>
  <c r="V111" i="8"/>
  <c r="W111" i="8"/>
  <c r="X111" i="8"/>
  <c r="Z111" i="8"/>
  <c r="AA111" i="8"/>
  <c r="AB111" i="8"/>
  <c r="AC111" i="8"/>
  <c r="AD111" i="8"/>
  <c r="AE111" i="8"/>
  <c r="AF111" i="8"/>
  <c r="AG111" i="8"/>
  <c r="AI111" i="8"/>
  <c r="AJ111" i="8"/>
  <c r="AK111" i="8"/>
  <c r="AL111" i="8"/>
  <c r="AM111" i="8"/>
  <c r="AN111" i="8"/>
  <c r="AO111" i="8"/>
  <c r="AP111" i="8"/>
  <c r="AR111" i="8"/>
  <c r="AS111" i="8"/>
  <c r="AT111" i="8"/>
  <c r="AU111" i="8"/>
  <c r="AV111" i="8"/>
  <c r="AW111" i="8"/>
  <c r="AX111" i="8"/>
  <c r="AY111" i="8"/>
  <c r="H111" i="8"/>
  <c r="I86" i="8"/>
  <c r="J86" i="8"/>
  <c r="K86" i="8"/>
  <c r="L86" i="8"/>
  <c r="M86" i="8"/>
  <c r="N86" i="8"/>
  <c r="O86" i="8"/>
  <c r="Q86" i="8"/>
  <c r="R86" i="8"/>
  <c r="S86" i="8"/>
  <c r="T86" i="8"/>
  <c r="U86" i="8"/>
  <c r="V86" i="8"/>
  <c r="W86" i="8"/>
  <c r="X86" i="8"/>
  <c r="Z86" i="8"/>
  <c r="AA86" i="8"/>
  <c r="AB86" i="8"/>
  <c r="AC86" i="8"/>
  <c r="AD86" i="8"/>
  <c r="AE86" i="8"/>
  <c r="AF86" i="8"/>
  <c r="AG86" i="8"/>
  <c r="AI86" i="8"/>
  <c r="AJ86" i="8"/>
  <c r="AK86" i="8"/>
  <c r="AL86" i="8"/>
  <c r="AM86" i="8"/>
  <c r="AN86" i="8"/>
  <c r="AO86" i="8"/>
  <c r="AP86" i="8"/>
  <c r="AR86" i="8"/>
  <c r="AS86" i="8"/>
  <c r="AT86" i="8"/>
  <c r="AU86" i="8"/>
  <c r="AV86" i="8"/>
  <c r="AW86" i="8"/>
  <c r="AX86" i="8"/>
  <c r="AY86" i="8"/>
  <c r="H86" i="8"/>
  <c r="I81" i="8"/>
  <c r="J81" i="8"/>
  <c r="K81" i="8"/>
  <c r="L81" i="8"/>
  <c r="M81" i="8"/>
  <c r="N81" i="8"/>
  <c r="O81" i="8"/>
  <c r="Q81" i="8"/>
  <c r="R81" i="8"/>
  <c r="S81" i="8"/>
  <c r="T81" i="8"/>
  <c r="U81" i="8"/>
  <c r="V81" i="8"/>
  <c r="W81" i="8"/>
  <c r="X81" i="8"/>
  <c r="Z81" i="8"/>
  <c r="AA81" i="8"/>
  <c r="AB81" i="8"/>
  <c r="AC81" i="8"/>
  <c r="AD81" i="8"/>
  <c r="AE81" i="8"/>
  <c r="AF81" i="8"/>
  <c r="AG81" i="8"/>
  <c r="AI81" i="8"/>
  <c r="AJ81" i="8"/>
  <c r="AK81" i="8"/>
  <c r="AL81" i="8"/>
  <c r="AM81" i="8"/>
  <c r="AN81" i="8"/>
  <c r="AO81" i="8"/>
  <c r="AP81" i="8"/>
  <c r="AR81" i="8"/>
  <c r="AS81" i="8"/>
  <c r="AT81" i="8"/>
  <c r="AU81" i="8"/>
  <c r="AV81" i="8"/>
  <c r="AW81" i="8"/>
  <c r="AX81" i="8"/>
  <c r="AY81" i="8"/>
  <c r="H81" i="8"/>
  <c r="I68" i="8"/>
  <c r="J68" i="8"/>
  <c r="K68" i="8"/>
  <c r="L68" i="8"/>
  <c r="M68" i="8"/>
  <c r="N68" i="8"/>
  <c r="O68" i="8"/>
  <c r="Q68" i="8"/>
  <c r="R68" i="8"/>
  <c r="S68" i="8"/>
  <c r="T68" i="8"/>
  <c r="U68" i="8"/>
  <c r="U174" i="8" s="1"/>
  <c r="V68" i="8"/>
  <c r="V174" i="8" s="1"/>
  <c r="W68" i="8"/>
  <c r="X68" i="8"/>
  <c r="Z68" i="8"/>
  <c r="AA68" i="8"/>
  <c r="AB68" i="8"/>
  <c r="AC68" i="8"/>
  <c r="AD68" i="8"/>
  <c r="AE68" i="8"/>
  <c r="AF68" i="8"/>
  <c r="AG68" i="8"/>
  <c r="AI68" i="8"/>
  <c r="AJ68" i="8"/>
  <c r="AK68" i="8"/>
  <c r="AL68" i="8"/>
  <c r="AM68" i="8"/>
  <c r="AN68" i="8"/>
  <c r="AO68" i="8"/>
  <c r="AP68" i="8"/>
  <c r="AR68" i="8"/>
  <c r="AS68" i="8"/>
  <c r="AT68" i="8"/>
  <c r="AU68" i="8"/>
  <c r="AV68" i="8"/>
  <c r="AV174" i="8" s="1"/>
  <c r="AW68" i="8"/>
  <c r="AW174" i="8" s="1"/>
  <c r="AX68" i="8"/>
  <c r="AY68" i="8"/>
  <c r="H68" i="8"/>
  <c r="AY136" i="8"/>
  <c r="AX136" i="8"/>
  <c r="AW136" i="8"/>
  <c r="AV136" i="8"/>
  <c r="AU136" i="8"/>
  <c r="AT136" i="8"/>
  <c r="AS136" i="8"/>
  <c r="AR136" i="8"/>
  <c r="AP136" i="8"/>
  <c r="AO136" i="8"/>
  <c r="AN136" i="8"/>
  <c r="AM136" i="8"/>
  <c r="AL136" i="8"/>
  <c r="AK136" i="8"/>
  <c r="AJ136" i="8"/>
  <c r="AI136" i="8"/>
  <c r="AG136" i="8"/>
  <c r="AF136" i="8"/>
  <c r="AE136" i="8"/>
  <c r="AD136" i="8"/>
  <c r="AC136" i="8"/>
  <c r="AB136" i="8"/>
  <c r="AA136" i="8"/>
  <c r="Z136" i="8"/>
  <c r="X136" i="8"/>
  <c r="W136" i="8"/>
  <c r="V136" i="8"/>
  <c r="U136" i="8"/>
  <c r="T136" i="8"/>
  <c r="S136" i="8"/>
  <c r="R136" i="8"/>
  <c r="Q136" i="8"/>
  <c r="O136" i="8"/>
  <c r="N136" i="8"/>
  <c r="M136" i="8"/>
  <c r="L136" i="8"/>
  <c r="K136" i="8"/>
  <c r="J136" i="8"/>
  <c r="I136" i="8"/>
  <c r="H136" i="8"/>
  <c r="AY133" i="8"/>
  <c r="AX133" i="8"/>
  <c r="AW133" i="8"/>
  <c r="AV133" i="8"/>
  <c r="AU133" i="8"/>
  <c r="AT133" i="8"/>
  <c r="AS133" i="8"/>
  <c r="AR133" i="8"/>
  <c r="AP133" i="8"/>
  <c r="AO133" i="8"/>
  <c r="AN133" i="8"/>
  <c r="AM133" i="8"/>
  <c r="AL133" i="8"/>
  <c r="AK133" i="8"/>
  <c r="AJ133" i="8"/>
  <c r="AI133" i="8"/>
  <c r="AG133" i="8"/>
  <c r="AF133" i="8"/>
  <c r="AE133" i="8"/>
  <c r="AD133" i="8"/>
  <c r="AC133" i="8"/>
  <c r="AB133" i="8"/>
  <c r="AA133" i="8"/>
  <c r="Z133" i="8"/>
  <c r="X133" i="8"/>
  <c r="W133" i="8"/>
  <c r="V133" i="8"/>
  <c r="U133" i="8"/>
  <c r="T133" i="8"/>
  <c r="S133" i="8"/>
  <c r="R133" i="8"/>
  <c r="Q133" i="8"/>
  <c r="O133" i="8"/>
  <c r="N133" i="8"/>
  <c r="M133" i="8"/>
  <c r="L133" i="8"/>
  <c r="K133" i="8"/>
  <c r="J133" i="8"/>
  <c r="I133" i="8"/>
  <c r="H133" i="8"/>
  <c r="AY130" i="8"/>
  <c r="AX130" i="8"/>
  <c r="AW130" i="8"/>
  <c r="AV130" i="8"/>
  <c r="AU130" i="8"/>
  <c r="AT130" i="8"/>
  <c r="AS130" i="8"/>
  <c r="AR130" i="8"/>
  <c r="AP130" i="8"/>
  <c r="AO130" i="8"/>
  <c r="AN130" i="8"/>
  <c r="AM130" i="8"/>
  <c r="AL130" i="8"/>
  <c r="AK130" i="8"/>
  <c r="AJ130" i="8"/>
  <c r="AI130" i="8"/>
  <c r="AG130" i="8"/>
  <c r="AF130" i="8"/>
  <c r="AE130" i="8"/>
  <c r="AD130" i="8"/>
  <c r="AC130" i="8"/>
  <c r="AB130" i="8"/>
  <c r="AA130" i="8"/>
  <c r="Z130" i="8"/>
  <c r="X130" i="8"/>
  <c r="W130" i="8"/>
  <c r="V130" i="8"/>
  <c r="U130" i="8"/>
  <c r="T130" i="8"/>
  <c r="S130" i="8"/>
  <c r="R130" i="8"/>
  <c r="Q130" i="8"/>
  <c r="O130" i="8"/>
  <c r="N130" i="8"/>
  <c r="M130" i="8"/>
  <c r="L130" i="8"/>
  <c r="K130" i="8"/>
  <c r="J130" i="8"/>
  <c r="I130" i="8"/>
  <c r="H130" i="8"/>
  <c r="AY127" i="8"/>
  <c r="AX127" i="8"/>
  <c r="AW127" i="8"/>
  <c r="AV127" i="8"/>
  <c r="AU127" i="8"/>
  <c r="AT127" i="8"/>
  <c r="AS127" i="8"/>
  <c r="AR127" i="8"/>
  <c r="AP127" i="8"/>
  <c r="AO127" i="8"/>
  <c r="AN127" i="8"/>
  <c r="AM127" i="8"/>
  <c r="AL127" i="8"/>
  <c r="AK127" i="8"/>
  <c r="AJ127" i="8"/>
  <c r="AI127" i="8"/>
  <c r="AG127" i="8"/>
  <c r="AF127" i="8"/>
  <c r="AE127" i="8"/>
  <c r="AD127" i="8"/>
  <c r="AC127" i="8"/>
  <c r="AB127" i="8"/>
  <c r="AA127" i="8"/>
  <c r="Z127" i="8"/>
  <c r="X127" i="8"/>
  <c r="W127" i="8"/>
  <c r="V127" i="8"/>
  <c r="U127" i="8"/>
  <c r="T127" i="8"/>
  <c r="S127" i="8"/>
  <c r="R127" i="8"/>
  <c r="Q127" i="8"/>
  <c r="O127" i="8"/>
  <c r="N127" i="8"/>
  <c r="M127" i="8"/>
  <c r="L127" i="8"/>
  <c r="K127" i="8"/>
  <c r="J127" i="8"/>
  <c r="I127" i="8"/>
  <c r="H127" i="8"/>
  <c r="AY124" i="8"/>
  <c r="AX124" i="8"/>
  <c r="AW124" i="8"/>
  <c r="AV124" i="8"/>
  <c r="AU124" i="8"/>
  <c r="AT124" i="8"/>
  <c r="AS124" i="8"/>
  <c r="AR124" i="8"/>
  <c r="AP124" i="8"/>
  <c r="AO124" i="8"/>
  <c r="AN124" i="8"/>
  <c r="AM124" i="8"/>
  <c r="AL124" i="8"/>
  <c r="AK124" i="8"/>
  <c r="AJ124" i="8"/>
  <c r="AI124" i="8"/>
  <c r="AI174" i="8" s="1"/>
  <c r="AG124" i="8"/>
  <c r="AF124" i="8"/>
  <c r="AE124" i="8"/>
  <c r="AD124" i="8"/>
  <c r="AC124" i="8"/>
  <c r="AB124" i="8"/>
  <c r="AA124" i="8"/>
  <c r="Z124" i="8"/>
  <c r="X124" i="8"/>
  <c r="W124" i="8"/>
  <c r="V124" i="8"/>
  <c r="U124" i="8"/>
  <c r="T124" i="8"/>
  <c r="S124" i="8"/>
  <c r="R124" i="8"/>
  <c r="Q124" i="8"/>
  <c r="O124" i="8"/>
  <c r="N124" i="8"/>
  <c r="M124" i="8"/>
  <c r="L124" i="8"/>
  <c r="K124" i="8"/>
  <c r="J124" i="8"/>
  <c r="I124" i="8"/>
  <c r="H124" i="8"/>
  <c r="AY121" i="8"/>
  <c r="AX121" i="8"/>
  <c r="AW121" i="8"/>
  <c r="AV121" i="8"/>
  <c r="AU121" i="8"/>
  <c r="AT121" i="8"/>
  <c r="AS121" i="8"/>
  <c r="AR121" i="8"/>
  <c r="AP121" i="8"/>
  <c r="AO121" i="8"/>
  <c r="AN121" i="8"/>
  <c r="AM121" i="8"/>
  <c r="AL121" i="8"/>
  <c r="AK121" i="8"/>
  <c r="AJ121" i="8"/>
  <c r="AI121" i="8"/>
  <c r="AG121" i="8"/>
  <c r="AF121" i="8"/>
  <c r="AE121" i="8"/>
  <c r="AD121" i="8"/>
  <c r="AC121" i="8"/>
  <c r="AB121" i="8"/>
  <c r="AA121" i="8"/>
  <c r="Z121" i="8"/>
  <c r="X121" i="8"/>
  <c r="W121" i="8"/>
  <c r="V121" i="8"/>
  <c r="U121" i="8"/>
  <c r="T121" i="8"/>
  <c r="S121" i="8"/>
  <c r="R121" i="8"/>
  <c r="Q121" i="8"/>
  <c r="O121" i="8"/>
  <c r="N121" i="8"/>
  <c r="M121" i="8"/>
  <c r="L121" i="8"/>
  <c r="K121" i="8"/>
  <c r="J121" i="8"/>
  <c r="I121" i="8"/>
  <c r="AY107" i="8"/>
  <c r="AX107" i="8"/>
  <c r="AW107" i="8"/>
  <c r="AV107" i="8"/>
  <c r="AU107" i="8"/>
  <c r="AT107" i="8"/>
  <c r="AS107" i="8"/>
  <c r="AR107" i="8"/>
  <c r="AP107" i="8"/>
  <c r="AO107" i="8"/>
  <c r="AN107" i="8"/>
  <c r="AM107" i="8"/>
  <c r="AL107" i="8"/>
  <c r="AK107" i="8"/>
  <c r="AJ107" i="8"/>
  <c r="AI107" i="8"/>
  <c r="AG107" i="8"/>
  <c r="AF107" i="8"/>
  <c r="AE107" i="8"/>
  <c r="AD107" i="8"/>
  <c r="AC107" i="8"/>
  <c r="AB107" i="8"/>
  <c r="AA107" i="8"/>
  <c r="Z107" i="8"/>
  <c r="X107" i="8"/>
  <c r="W107" i="8"/>
  <c r="V107" i="8"/>
  <c r="U107" i="8"/>
  <c r="T107" i="8"/>
  <c r="S107" i="8"/>
  <c r="R107" i="8"/>
  <c r="Q107" i="8"/>
  <c r="O107" i="8"/>
  <c r="N107" i="8"/>
  <c r="M107" i="8"/>
  <c r="L107" i="8"/>
  <c r="K107" i="8"/>
  <c r="J107" i="8"/>
  <c r="I107" i="8"/>
  <c r="H107" i="8"/>
  <c r="AY104" i="8"/>
  <c r="AX104" i="8"/>
  <c r="AW104" i="8"/>
  <c r="AV104" i="8"/>
  <c r="AU104" i="8"/>
  <c r="AT104" i="8"/>
  <c r="AS104" i="8"/>
  <c r="AR104" i="8"/>
  <c r="AP104" i="8"/>
  <c r="AO104" i="8"/>
  <c r="AN104" i="8"/>
  <c r="AM104" i="8"/>
  <c r="AL104" i="8"/>
  <c r="AK104" i="8"/>
  <c r="AJ104" i="8"/>
  <c r="AI104" i="8"/>
  <c r="AG104" i="8"/>
  <c r="AF104" i="8"/>
  <c r="AE104" i="8"/>
  <c r="AD104" i="8"/>
  <c r="AC104" i="8"/>
  <c r="AB104" i="8"/>
  <c r="AA104" i="8"/>
  <c r="Z104" i="8"/>
  <c r="X104" i="8"/>
  <c r="W104" i="8"/>
  <c r="V104" i="8"/>
  <c r="U104" i="8"/>
  <c r="T104" i="8"/>
  <c r="S104" i="8"/>
  <c r="R104" i="8"/>
  <c r="Q104" i="8"/>
  <c r="O104" i="8"/>
  <c r="N104" i="8"/>
  <c r="M104" i="8"/>
  <c r="L104" i="8"/>
  <c r="K104" i="8"/>
  <c r="J104" i="8"/>
  <c r="I104" i="8"/>
  <c r="H104" i="8"/>
  <c r="AY101" i="8"/>
  <c r="AX101" i="8"/>
  <c r="AW101" i="8"/>
  <c r="AV101" i="8"/>
  <c r="AU101" i="8"/>
  <c r="AT101" i="8"/>
  <c r="AS101" i="8"/>
  <c r="AR101" i="8"/>
  <c r="AP101" i="8"/>
  <c r="AO101" i="8"/>
  <c r="AN101" i="8"/>
  <c r="AM101" i="8"/>
  <c r="AL101" i="8"/>
  <c r="AK101" i="8"/>
  <c r="AJ101" i="8"/>
  <c r="AI101" i="8"/>
  <c r="AG101" i="8"/>
  <c r="AF101" i="8"/>
  <c r="AE101" i="8"/>
  <c r="AD101" i="8"/>
  <c r="AC101" i="8"/>
  <c r="AB101" i="8"/>
  <c r="AA101" i="8"/>
  <c r="Z101" i="8"/>
  <c r="X101" i="8"/>
  <c r="W101" i="8"/>
  <c r="V101" i="8"/>
  <c r="U101" i="8"/>
  <c r="T101" i="8"/>
  <c r="S101" i="8"/>
  <c r="R101" i="8"/>
  <c r="Q101" i="8"/>
  <c r="O101" i="8"/>
  <c r="N101" i="8"/>
  <c r="M101" i="8"/>
  <c r="L101" i="8"/>
  <c r="K101" i="8"/>
  <c r="J101" i="8"/>
  <c r="I101" i="8"/>
  <c r="H101" i="8"/>
  <c r="AY98" i="8"/>
  <c r="AX98" i="8"/>
  <c r="AW98" i="8"/>
  <c r="AV98" i="8"/>
  <c r="AU98" i="8"/>
  <c r="AT98" i="8"/>
  <c r="AS98" i="8"/>
  <c r="AR98" i="8"/>
  <c r="AP98" i="8"/>
  <c r="AO98" i="8"/>
  <c r="AN98" i="8"/>
  <c r="AM98" i="8"/>
  <c r="AL98" i="8"/>
  <c r="AK98" i="8"/>
  <c r="AJ98" i="8"/>
  <c r="AI98" i="8"/>
  <c r="AG98" i="8"/>
  <c r="AF98" i="8"/>
  <c r="AE98" i="8"/>
  <c r="AD98" i="8"/>
  <c r="AC98" i="8"/>
  <c r="AB98" i="8"/>
  <c r="AA98" i="8"/>
  <c r="Z98" i="8"/>
  <c r="X98" i="8"/>
  <c r="W98" i="8"/>
  <c r="V98" i="8"/>
  <c r="U98" i="8"/>
  <c r="T98" i="8"/>
  <c r="S98" i="8"/>
  <c r="R98" i="8"/>
  <c r="Q98" i="8"/>
  <c r="O98" i="8"/>
  <c r="N98" i="8"/>
  <c r="M98" i="8"/>
  <c r="L98" i="8"/>
  <c r="K98" i="8"/>
  <c r="J98" i="8"/>
  <c r="I98" i="8"/>
  <c r="H98" i="8"/>
  <c r="AY95" i="8"/>
  <c r="AX95" i="8"/>
  <c r="AW95" i="8"/>
  <c r="AV95" i="8"/>
  <c r="AU95" i="8"/>
  <c r="AT95" i="8"/>
  <c r="AS95" i="8"/>
  <c r="AR95" i="8"/>
  <c r="AP95" i="8"/>
  <c r="AO95" i="8"/>
  <c r="AN95" i="8"/>
  <c r="AM95" i="8"/>
  <c r="AL95" i="8"/>
  <c r="AK95" i="8"/>
  <c r="AJ95" i="8"/>
  <c r="AI95" i="8"/>
  <c r="AG95" i="8"/>
  <c r="AF95" i="8"/>
  <c r="AE95" i="8"/>
  <c r="AD95" i="8"/>
  <c r="AC95" i="8"/>
  <c r="AB95" i="8"/>
  <c r="AA95" i="8"/>
  <c r="Z95" i="8"/>
  <c r="X95" i="8"/>
  <c r="W95" i="8"/>
  <c r="V95" i="8"/>
  <c r="U95" i="8"/>
  <c r="T95" i="8"/>
  <c r="S95" i="8"/>
  <c r="R95" i="8"/>
  <c r="Q95" i="8"/>
  <c r="O95" i="8"/>
  <c r="N95" i="8"/>
  <c r="M95" i="8"/>
  <c r="L95" i="8"/>
  <c r="K95" i="8"/>
  <c r="J95" i="8"/>
  <c r="I95" i="8"/>
  <c r="H95" i="8"/>
  <c r="AY92" i="8"/>
  <c r="AX92" i="8"/>
  <c r="AW92" i="8"/>
  <c r="AV92" i="8"/>
  <c r="AU92" i="8"/>
  <c r="AT92" i="8"/>
  <c r="AS92" i="8"/>
  <c r="AR92" i="8"/>
  <c r="AP92" i="8"/>
  <c r="AO92" i="8"/>
  <c r="AN92" i="8"/>
  <c r="AM92" i="8"/>
  <c r="AL92" i="8"/>
  <c r="AK92" i="8"/>
  <c r="AJ92" i="8"/>
  <c r="AI92" i="8"/>
  <c r="AG92" i="8"/>
  <c r="AF92" i="8"/>
  <c r="AE92" i="8"/>
  <c r="AD92" i="8"/>
  <c r="AC92" i="8"/>
  <c r="AB92" i="8"/>
  <c r="AA92" i="8"/>
  <c r="Z92" i="8"/>
  <c r="X92" i="8"/>
  <c r="W92" i="8"/>
  <c r="V92" i="8"/>
  <c r="U92" i="8"/>
  <c r="T92" i="8"/>
  <c r="S92" i="8"/>
  <c r="R92" i="8"/>
  <c r="Q92" i="8"/>
  <c r="O92" i="8"/>
  <c r="N92" i="8"/>
  <c r="M92" i="8"/>
  <c r="L92" i="8"/>
  <c r="K92" i="8"/>
  <c r="J92" i="8"/>
  <c r="I92" i="8"/>
  <c r="H92" i="8"/>
  <c r="AY89" i="8"/>
  <c r="AX89" i="8"/>
  <c r="AW89" i="8"/>
  <c r="AV89" i="8"/>
  <c r="AU89" i="8"/>
  <c r="AT89" i="8"/>
  <c r="AS89" i="8"/>
  <c r="AR89" i="8"/>
  <c r="AP89" i="8"/>
  <c r="AO89" i="8"/>
  <c r="AN89" i="8"/>
  <c r="AM89" i="8"/>
  <c r="AL89" i="8"/>
  <c r="AK89" i="8"/>
  <c r="AJ89" i="8"/>
  <c r="AI89" i="8"/>
  <c r="AG89" i="8"/>
  <c r="AF89" i="8"/>
  <c r="AE89" i="8"/>
  <c r="AD89" i="8"/>
  <c r="AC89" i="8"/>
  <c r="AB89" i="8"/>
  <c r="AA89" i="8"/>
  <c r="Z89" i="8"/>
  <c r="X89" i="8"/>
  <c r="W89" i="8"/>
  <c r="V89" i="8"/>
  <c r="U89" i="8"/>
  <c r="T89" i="8"/>
  <c r="S89" i="8"/>
  <c r="R89" i="8"/>
  <c r="Q89" i="8"/>
  <c r="O89" i="8"/>
  <c r="N89" i="8"/>
  <c r="M89" i="8"/>
  <c r="L89" i="8"/>
  <c r="K89" i="8"/>
  <c r="J89" i="8"/>
  <c r="I89" i="8"/>
  <c r="H89" i="8"/>
  <c r="AY77" i="8"/>
  <c r="AX77" i="8"/>
  <c r="AW77" i="8"/>
  <c r="AV77" i="8"/>
  <c r="AU77" i="8"/>
  <c r="AT77" i="8"/>
  <c r="AS77" i="8"/>
  <c r="AR77" i="8"/>
  <c r="AP77" i="8"/>
  <c r="AO77" i="8"/>
  <c r="AN77" i="8"/>
  <c r="AM77" i="8"/>
  <c r="AL77" i="8"/>
  <c r="AK77" i="8"/>
  <c r="AJ77" i="8"/>
  <c r="AI77" i="8"/>
  <c r="AG77" i="8"/>
  <c r="AF77" i="8"/>
  <c r="AE77" i="8"/>
  <c r="AD77" i="8"/>
  <c r="AC77" i="8"/>
  <c r="AB77" i="8"/>
  <c r="AA77" i="8"/>
  <c r="Z77" i="8"/>
  <c r="X77" i="8"/>
  <c r="W77" i="8"/>
  <c r="V77" i="8"/>
  <c r="U77" i="8"/>
  <c r="T77" i="8"/>
  <c r="S77" i="8"/>
  <c r="R77" i="8"/>
  <c r="Q77" i="8"/>
  <c r="O77" i="8"/>
  <c r="N77" i="8"/>
  <c r="M77" i="8"/>
  <c r="L77" i="8"/>
  <c r="K77" i="8"/>
  <c r="J77" i="8"/>
  <c r="I77" i="8"/>
  <c r="H77" i="8"/>
  <c r="AY74" i="8"/>
  <c r="AX74" i="8"/>
  <c r="AW74" i="8"/>
  <c r="AV74" i="8"/>
  <c r="AU74" i="8"/>
  <c r="AT74" i="8"/>
  <c r="AS74" i="8"/>
  <c r="AR74" i="8"/>
  <c r="AP74" i="8"/>
  <c r="AO74" i="8"/>
  <c r="AN74" i="8"/>
  <c r="AM74" i="8"/>
  <c r="AL74" i="8"/>
  <c r="AK74" i="8"/>
  <c r="AJ74" i="8"/>
  <c r="AI74" i="8"/>
  <c r="AG74" i="8"/>
  <c r="AF74" i="8"/>
  <c r="AE74" i="8"/>
  <c r="AD74" i="8"/>
  <c r="AC74" i="8"/>
  <c r="AB74" i="8"/>
  <c r="AA74" i="8"/>
  <c r="Z74" i="8"/>
  <c r="X74" i="8"/>
  <c r="W74" i="8"/>
  <c r="V74" i="8"/>
  <c r="U74" i="8"/>
  <c r="T74" i="8"/>
  <c r="S74" i="8"/>
  <c r="R74" i="8"/>
  <c r="Q74" i="8"/>
  <c r="O74" i="8"/>
  <c r="N74" i="8"/>
  <c r="M74" i="8"/>
  <c r="L74" i="8"/>
  <c r="K74" i="8"/>
  <c r="J74" i="8"/>
  <c r="I74" i="8"/>
  <c r="H74" i="8"/>
  <c r="AY71" i="8"/>
  <c r="AX71" i="8"/>
  <c r="AW71" i="8"/>
  <c r="AV71" i="8"/>
  <c r="AU71" i="8"/>
  <c r="AT71" i="8"/>
  <c r="AS71" i="8"/>
  <c r="AR71" i="8"/>
  <c r="AP71" i="8"/>
  <c r="AO71" i="8"/>
  <c r="AN71" i="8"/>
  <c r="AM71" i="8"/>
  <c r="AL71" i="8"/>
  <c r="AK71" i="8"/>
  <c r="AJ71" i="8"/>
  <c r="AI71" i="8"/>
  <c r="AG71" i="8"/>
  <c r="AF71" i="8"/>
  <c r="AE71" i="8"/>
  <c r="AD71" i="8"/>
  <c r="AC71" i="8"/>
  <c r="AB71" i="8"/>
  <c r="AA71" i="8"/>
  <c r="Z71" i="8"/>
  <c r="X71" i="8"/>
  <c r="W71" i="8"/>
  <c r="V71" i="8"/>
  <c r="U71" i="8"/>
  <c r="T71" i="8"/>
  <c r="S71" i="8"/>
  <c r="R71" i="8"/>
  <c r="Q71" i="8"/>
  <c r="O71" i="8"/>
  <c r="N71" i="8"/>
  <c r="M71" i="8"/>
  <c r="L71" i="8"/>
  <c r="K71" i="8"/>
  <c r="J71" i="8"/>
  <c r="I71" i="8"/>
  <c r="H71" i="8"/>
  <c r="I64" i="8"/>
  <c r="J64" i="8"/>
  <c r="K64" i="8"/>
  <c r="L64" i="8"/>
  <c r="M64" i="8"/>
  <c r="N64" i="8"/>
  <c r="O64" i="8"/>
  <c r="Q64" i="8"/>
  <c r="R64" i="8"/>
  <c r="S64" i="8"/>
  <c r="T64" i="8"/>
  <c r="U64" i="8"/>
  <c r="V64" i="8"/>
  <c r="W64" i="8"/>
  <c r="X64" i="8"/>
  <c r="Z64" i="8"/>
  <c r="AA64" i="8"/>
  <c r="AB64" i="8"/>
  <c r="AC64" i="8"/>
  <c r="AD64" i="8"/>
  <c r="AE64" i="8"/>
  <c r="AF64" i="8"/>
  <c r="AG64" i="8"/>
  <c r="AI64" i="8"/>
  <c r="AJ64" i="8"/>
  <c r="AK64" i="8"/>
  <c r="AL64" i="8"/>
  <c r="AM64" i="8"/>
  <c r="AN64" i="8"/>
  <c r="AO64" i="8"/>
  <c r="AP64" i="8"/>
  <c r="AR64" i="8"/>
  <c r="AS64" i="8"/>
  <c r="AT64" i="8"/>
  <c r="AU64" i="8"/>
  <c r="AV64" i="8"/>
  <c r="AW64" i="8"/>
  <c r="AX64" i="8"/>
  <c r="AY64" i="8"/>
  <c r="H64" i="8"/>
  <c r="AY59" i="8"/>
  <c r="AX59" i="8"/>
  <c r="AW59" i="8"/>
  <c r="AV59" i="8"/>
  <c r="AU59" i="8"/>
  <c r="AT59" i="8"/>
  <c r="AS59" i="8"/>
  <c r="AR59" i="8"/>
  <c r="AP59" i="8"/>
  <c r="AO59" i="8"/>
  <c r="AN59" i="8"/>
  <c r="AM59" i="8"/>
  <c r="AL59" i="8"/>
  <c r="AK59" i="8"/>
  <c r="AJ59" i="8"/>
  <c r="AI59" i="8"/>
  <c r="AG59" i="8"/>
  <c r="AF59" i="8"/>
  <c r="AE59" i="8"/>
  <c r="AD59" i="8"/>
  <c r="AC59" i="8"/>
  <c r="AB59" i="8"/>
  <c r="AA59" i="8"/>
  <c r="Z59" i="8"/>
  <c r="X59" i="8"/>
  <c r="W59" i="8"/>
  <c r="V59" i="8"/>
  <c r="U59" i="8"/>
  <c r="T59" i="8"/>
  <c r="S59" i="8"/>
  <c r="R59" i="8"/>
  <c r="Q59" i="8"/>
  <c r="O59" i="8"/>
  <c r="N59" i="8"/>
  <c r="M59" i="8"/>
  <c r="L59" i="8"/>
  <c r="K59" i="8"/>
  <c r="J59" i="8"/>
  <c r="I59" i="8"/>
  <c r="H59" i="8"/>
  <c r="I56" i="8"/>
  <c r="J56" i="8"/>
  <c r="K56" i="8"/>
  <c r="L56" i="8"/>
  <c r="M56" i="8"/>
  <c r="N56" i="8"/>
  <c r="O56" i="8"/>
  <c r="Q56" i="8"/>
  <c r="R56" i="8"/>
  <c r="R174" i="8" s="1"/>
  <c r="S56" i="8"/>
  <c r="T56" i="8"/>
  <c r="U56" i="8"/>
  <c r="V56" i="8"/>
  <c r="W56" i="8"/>
  <c r="X56" i="8"/>
  <c r="Z56" i="8"/>
  <c r="AA56" i="8"/>
  <c r="AB56" i="8"/>
  <c r="AC56" i="8"/>
  <c r="AD56" i="8"/>
  <c r="AE56" i="8"/>
  <c r="AF56" i="8"/>
  <c r="AG56" i="8"/>
  <c r="AI56" i="8"/>
  <c r="AJ56" i="8"/>
  <c r="AK56" i="8"/>
  <c r="AL56" i="8"/>
  <c r="AM56" i="8"/>
  <c r="AN56" i="8"/>
  <c r="AO56" i="8"/>
  <c r="AP56" i="8"/>
  <c r="AR56" i="8"/>
  <c r="AS56" i="8"/>
  <c r="AT56" i="8"/>
  <c r="AU56" i="8"/>
  <c r="AV56" i="8"/>
  <c r="AW56" i="8"/>
  <c r="AX56" i="8"/>
  <c r="AY56" i="8"/>
  <c r="H56" i="8"/>
  <c r="AY52" i="8"/>
  <c r="AX52" i="8"/>
  <c r="AW52" i="8"/>
  <c r="AV52" i="8"/>
  <c r="AU52" i="8"/>
  <c r="AT52" i="8"/>
  <c r="AS52" i="8"/>
  <c r="AR52" i="8"/>
  <c r="AP52" i="8"/>
  <c r="AO52" i="8"/>
  <c r="AN52" i="8"/>
  <c r="AM52" i="8"/>
  <c r="AL52" i="8"/>
  <c r="AK52" i="8"/>
  <c r="AJ52" i="8"/>
  <c r="AI52" i="8"/>
  <c r="AG52" i="8"/>
  <c r="AF52" i="8"/>
  <c r="AE52" i="8"/>
  <c r="AD52" i="8"/>
  <c r="AC52" i="8"/>
  <c r="AB52" i="8"/>
  <c r="AA52" i="8"/>
  <c r="Z52" i="8"/>
  <c r="X52" i="8"/>
  <c r="W52" i="8"/>
  <c r="V52" i="8"/>
  <c r="U52" i="8"/>
  <c r="T52" i="8"/>
  <c r="S52" i="8"/>
  <c r="R52" i="8"/>
  <c r="Q52" i="8"/>
  <c r="O52" i="8"/>
  <c r="N52" i="8"/>
  <c r="M52" i="8"/>
  <c r="L52" i="8"/>
  <c r="K52" i="8"/>
  <c r="J52" i="8"/>
  <c r="I52" i="8"/>
  <c r="H52" i="8"/>
  <c r="AY49" i="8"/>
  <c r="AX49" i="8"/>
  <c r="AW49" i="8"/>
  <c r="AV49" i="8"/>
  <c r="AU49" i="8"/>
  <c r="AT49" i="8"/>
  <c r="AS49" i="8"/>
  <c r="AR49" i="8"/>
  <c r="AP49" i="8"/>
  <c r="AO49" i="8"/>
  <c r="AN49" i="8"/>
  <c r="AM49" i="8"/>
  <c r="AL49" i="8"/>
  <c r="AK49" i="8"/>
  <c r="AJ49" i="8"/>
  <c r="AI49" i="8"/>
  <c r="AG49" i="8"/>
  <c r="AF49" i="8"/>
  <c r="AE49" i="8"/>
  <c r="AD49" i="8"/>
  <c r="AC49" i="8"/>
  <c r="AB49" i="8"/>
  <c r="AA49" i="8"/>
  <c r="Z49" i="8"/>
  <c r="X49" i="8"/>
  <c r="W49" i="8"/>
  <c r="V49" i="8"/>
  <c r="U49" i="8"/>
  <c r="T49" i="8"/>
  <c r="S49" i="8"/>
  <c r="R49" i="8"/>
  <c r="Q49" i="8"/>
  <c r="O49" i="8"/>
  <c r="N49" i="8"/>
  <c r="M49" i="8"/>
  <c r="L49" i="8"/>
  <c r="K49" i="8"/>
  <c r="J49" i="8"/>
  <c r="I49" i="8"/>
  <c r="H49" i="8"/>
  <c r="AY46" i="8"/>
  <c r="AX46" i="8"/>
  <c r="AW46" i="8"/>
  <c r="AV46" i="8"/>
  <c r="AU46" i="8"/>
  <c r="AT46" i="8"/>
  <c r="AS46" i="8"/>
  <c r="AR46" i="8"/>
  <c r="AP46" i="8"/>
  <c r="AO46" i="8"/>
  <c r="AN46" i="8"/>
  <c r="AM46" i="8"/>
  <c r="AL46" i="8"/>
  <c r="AK46" i="8"/>
  <c r="AJ46" i="8"/>
  <c r="AI46" i="8"/>
  <c r="AG46" i="8"/>
  <c r="AF46" i="8"/>
  <c r="AE46" i="8"/>
  <c r="AD46" i="8"/>
  <c r="AC46" i="8"/>
  <c r="AB46" i="8"/>
  <c r="AA46" i="8"/>
  <c r="Z46" i="8"/>
  <c r="X46" i="8"/>
  <c r="W46" i="8"/>
  <c r="V46" i="8"/>
  <c r="U46" i="8"/>
  <c r="T46" i="8"/>
  <c r="S46" i="8"/>
  <c r="R46" i="8"/>
  <c r="Q46" i="8"/>
  <c r="O46" i="8"/>
  <c r="N46" i="8"/>
  <c r="M46" i="8"/>
  <c r="L46" i="8"/>
  <c r="K46" i="8"/>
  <c r="J46" i="8"/>
  <c r="I46" i="8"/>
  <c r="H46" i="8"/>
  <c r="AY43" i="8"/>
  <c r="AX43" i="8"/>
  <c r="AW43" i="8"/>
  <c r="AV43" i="8"/>
  <c r="AU43" i="8"/>
  <c r="AT43" i="8"/>
  <c r="AS43" i="8"/>
  <c r="AR43" i="8"/>
  <c r="AP43" i="8"/>
  <c r="AO43" i="8"/>
  <c r="AN43" i="8"/>
  <c r="AM43" i="8"/>
  <c r="AL43" i="8"/>
  <c r="AK43" i="8"/>
  <c r="AJ43" i="8"/>
  <c r="AI43" i="8"/>
  <c r="AG43" i="8"/>
  <c r="AF43" i="8"/>
  <c r="AE43" i="8"/>
  <c r="AD43" i="8"/>
  <c r="AC43" i="8"/>
  <c r="AB43" i="8"/>
  <c r="AA43" i="8"/>
  <c r="Z43" i="8"/>
  <c r="X43" i="8"/>
  <c r="W43" i="8"/>
  <c r="V43" i="8"/>
  <c r="U43" i="8"/>
  <c r="T43" i="8"/>
  <c r="S43" i="8"/>
  <c r="R43" i="8"/>
  <c r="Q43" i="8"/>
  <c r="O43" i="8"/>
  <c r="N43" i="8"/>
  <c r="M43" i="8"/>
  <c r="L43" i="8"/>
  <c r="K43" i="8"/>
  <c r="J43" i="8"/>
  <c r="I43" i="8"/>
  <c r="H43" i="8"/>
  <c r="AY40" i="8"/>
  <c r="AX40" i="8"/>
  <c r="AW40" i="8"/>
  <c r="AV40" i="8"/>
  <c r="AU40" i="8"/>
  <c r="AT40" i="8"/>
  <c r="AS40" i="8"/>
  <c r="AR40" i="8"/>
  <c r="AP40" i="8"/>
  <c r="AO40" i="8"/>
  <c r="AN40" i="8"/>
  <c r="AM40" i="8"/>
  <c r="AL40" i="8"/>
  <c r="AK40" i="8"/>
  <c r="AJ40" i="8"/>
  <c r="AI40" i="8"/>
  <c r="AG40" i="8"/>
  <c r="AF40" i="8"/>
  <c r="AE40" i="8"/>
  <c r="AD40" i="8"/>
  <c r="AC40" i="8"/>
  <c r="AB40" i="8"/>
  <c r="AA40" i="8"/>
  <c r="Z40" i="8"/>
  <c r="X40" i="8"/>
  <c r="W40" i="8"/>
  <c r="V40" i="8"/>
  <c r="U40" i="8"/>
  <c r="T40" i="8"/>
  <c r="S40" i="8"/>
  <c r="R40" i="8"/>
  <c r="Q40" i="8"/>
  <c r="O40" i="8"/>
  <c r="N40" i="8"/>
  <c r="M40" i="8"/>
  <c r="L40" i="8"/>
  <c r="K40" i="8"/>
  <c r="J40" i="8"/>
  <c r="I40" i="8"/>
  <c r="H40" i="8"/>
  <c r="AY37" i="8"/>
  <c r="AX37" i="8"/>
  <c r="AW37" i="8"/>
  <c r="AV37" i="8"/>
  <c r="AU37" i="8"/>
  <c r="AT37" i="8"/>
  <c r="AS37" i="8"/>
  <c r="AR37" i="8"/>
  <c r="AP37" i="8"/>
  <c r="AO37" i="8"/>
  <c r="AN37" i="8"/>
  <c r="AM37" i="8"/>
  <c r="AL37" i="8"/>
  <c r="AK37" i="8"/>
  <c r="AJ37" i="8"/>
  <c r="AI37" i="8"/>
  <c r="AG37" i="8"/>
  <c r="AF37" i="8"/>
  <c r="AE37" i="8"/>
  <c r="AD37" i="8"/>
  <c r="AC37" i="8"/>
  <c r="AB37" i="8"/>
  <c r="AA37" i="8"/>
  <c r="Z37" i="8"/>
  <c r="X37" i="8"/>
  <c r="W37" i="8"/>
  <c r="V37" i="8"/>
  <c r="U37" i="8"/>
  <c r="T37" i="8"/>
  <c r="S37" i="8"/>
  <c r="R37" i="8"/>
  <c r="Q37" i="8"/>
  <c r="O37" i="8"/>
  <c r="N37" i="8"/>
  <c r="M37" i="8"/>
  <c r="L37" i="8"/>
  <c r="K37" i="8"/>
  <c r="J37" i="8"/>
  <c r="I37" i="8"/>
  <c r="H37" i="8"/>
  <c r="AY34" i="8"/>
  <c r="AX34" i="8"/>
  <c r="AW34" i="8"/>
  <c r="AV34" i="8"/>
  <c r="AU34" i="8"/>
  <c r="AT34" i="8"/>
  <c r="AS34" i="8"/>
  <c r="AR34" i="8"/>
  <c r="AP34" i="8"/>
  <c r="AO34" i="8"/>
  <c r="AN34" i="8"/>
  <c r="AM34" i="8"/>
  <c r="AL34" i="8"/>
  <c r="AK34" i="8"/>
  <c r="AJ34" i="8"/>
  <c r="AI34" i="8"/>
  <c r="AG34" i="8"/>
  <c r="AF34" i="8"/>
  <c r="AE34" i="8"/>
  <c r="AD34" i="8"/>
  <c r="AC34" i="8"/>
  <c r="AB34" i="8"/>
  <c r="AA34" i="8"/>
  <c r="Z34" i="8"/>
  <c r="X34" i="8"/>
  <c r="W34" i="8"/>
  <c r="V34" i="8"/>
  <c r="U34" i="8"/>
  <c r="T34" i="8"/>
  <c r="S34" i="8"/>
  <c r="R34" i="8"/>
  <c r="Q34" i="8"/>
  <c r="O34" i="8"/>
  <c r="N34" i="8"/>
  <c r="M34" i="8"/>
  <c r="L34" i="8"/>
  <c r="K34" i="8"/>
  <c r="J34" i="8"/>
  <c r="I34" i="8"/>
  <c r="H34" i="8"/>
  <c r="AY31" i="8"/>
  <c r="AX31" i="8"/>
  <c r="AW31" i="8"/>
  <c r="AV31" i="8"/>
  <c r="AU31" i="8"/>
  <c r="AT31" i="8"/>
  <c r="AS31" i="8"/>
  <c r="AR31" i="8"/>
  <c r="AP31" i="8"/>
  <c r="AO31" i="8"/>
  <c r="AN31" i="8"/>
  <c r="AM31" i="8"/>
  <c r="AL31" i="8"/>
  <c r="AK31" i="8"/>
  <c r="AJ31" i="8"/>
  <c r="AI31" i="8"/>
  <c r="AG31" i="8"/>
  <c r="AF31" i="8"/>
  <c r="AE31" i="8"/>
  <c r="AD31" i="8"/>
  <c r="AC31" i="8"/>
  <c r="AB31" i="8"/>
  <c r="AA31" i="8"/>
  <c r="Z31" i="8"/>
  <c r="X31" i="8"/>
  <c r="W31" i="8"/>
  <c r="V31" i="8"/>
  <c r="U31" i="8"/>
  <c r="T31" i="8"/>
  <c r="S31" i="8"/>
  <c r="R31" i="8"/>
  <c r="Q31" i="8"/>
  <c r="O31" i="8"/>
  <c r="N31" i="8"/>
  <c r="M31" i="8"/>
  <c r="L31" i="8"/>
  <c r="K31" i="8"/>
  <c r="J31" i="8"/>
  <c r="I31" i="8"/>
  <c r="H31" i="8"/>
  <c r="AY28" i="8"/>
  <c r="AX28" i="8"/>
  <c r="AW28" i="8"/>
  <c r="AV28" i="8"/>
  <c r="AU28" i="8"/>
  <c r="AT28" i="8"/>
  <c r="AS28" i="8"/>
  <c r="AR28" i="8"/>
  <c r="AP28" i="8"/>
  <c r="AO28" i="8"/>
  <c r="AN28" i="8"/>
  <c r="AM28" i="8"/>
  <c r="AL28" i="8"/>
  <c r="AK28" i="8"/>
  <c r="AJ28" i="8"/>
  <c r="AI28" i="8"/>
  <c r="AG28" i="8"/>
  <c r="AF28" i="8"/>
  <c r="AE28" i="8"/>
  <c r="AD28" i="8"/>
  <c r="AC28" i="8"/>
  <c r="AB28" i="8"/>
  <c r="AA28" i="8"/>
  <c r="Z28" i="8"/>
  <c r="X28" i="8"/>
  <c r="W28" i="8"/>
  <c r="V28" i="8"/>
  <c r="U28" i="8"/>
  <c r="T28" i="8"/>
  <c r="S28" i="8"/>
  <c r="R28" i="8"/>
  <c r="Q28" i="8"/>
  <c r="O28" i="8"/>
  <c r="N28" i="8"/>
  <c r="M28" i="8"/>
  <c r="L28" i="8"/>
  <c r="K28" i="8"/>
  <c r="J28" i="8"/>
  <c r="I28" i="8"/>
  <c r="H28" i="8"/>
  <c r="AY25" i="8"/>
  <c r="AX25" i="8"/>
  <c r="AW25" i="8"/>
  <c r="AV25" i="8"/>
  <c r="AU25" i="8"/>
  <c r="AT25" i="8"/>
  <c r="AS25" i="8"/>
  <c r="AR25" i="8"/>
  <c r="AP25" i="8"/>
  <c r="AO25" i="8"/>
  <c r="AN25" i="8"/>
  <c r="AM25" i="8"/>
  <c r="AL25" i="8"/>
  <c r="AK25" i="8"/>
  <c r="AJ25" i="8"/>
  <c r="AI25" i="8"/>
  <c r="AG25" i="8"/>
  <c r="AF25" i="8"/>
  <c r="AE25" i="8"/>
  <c r="AD25" i="8"/>
  <c r="AC25" i="8"/>
  <c r="AB25" i="8"/>
  <c r="AA25" i="8"/>
  <c r="Z25" i="8"/>
  <c r="X25" i="8"/>
  <c r="W25" i="8"/>
  <c r="V25" i="8"/>
  <c r="U25" i="8"/>
  <c r="T25" i="8"/>
  <c r="S25" i="8"/>
  <c r="R25" i="8"/>
  <c r="Q25" i="8"/>
  <c r="O25" i="8"/>
  <c r="N25" i="8"/>
  <c r="M25" i="8"/>
  <c r="L25" i="8"/>
  <c r="K25" i="8"/>
  <c r="J25" i="8"/>
  <c r="I25" i="8"/>
  <c r="H25" i="8"/>
  <c r="AY22" i="8"/>
  <c r="AX22" i="8"/>
  <c r="AW22" i="8"/>
  <c r="AV22" i="8"/>
  <c r="AU22" i="8"/>
  <c r="AT22" i="8"/>
  <c r="AS22" i="8"/>
  <c r="AR22" i="8"/>
  <c r="AP22" i="8"/>
  <c r="AO22" i="8"/>
  <c r="AN22" i="8"/>
  <c r="AM22" i="8"/>
  <c r="AL22" i="8"/>
  <c r="AK22" i="8"/>
  <c r="AJ22" i="8"/>
  <c r="AI22" i="8"/>
  <c r="AG22" i="8"/>
  <c r="AF22" i="8"/>
  <c r="AE22" i="8"/>
  <c r="AD22" i="8"/>
  <c r="AC22" i="8"/>
  <c r="AB22" i="8"/>
  <c r="AA22" i="8"/>
  <c r="Z22" i="8"/>
  <c r="X22" i="8"/>
  <c r="W22" i="8"/>
  <c r="V22" i="8"/>
  <c r="U22" i="8"/>
  <c r="T22" i="8"/>
  <c r="S22" i="8"/>
  <c r="R22" i="8"/>
  <c r="Q22" i="8"/>
  <c r="O22" i="8"/>
  <c r="N22" i="8"/>
  <c r="M22" i="8"/>
  <c r="L22" i="8"/>
  <c r="K22" i="8"/>
  <c r="J22" i="8"/>
  <c r="I22" i="8"/>
  <c r="H22" i="8"/>
  <c r="AY18" i="8"/>
  <c r="AX18" i="8"/>
  <c r="AW18" i="8"/>
  <c r="AV18" i="8"/>
  <c r="AU18" i="8"/>
  <c r="AT18" i="8"/>
  <c r="AS18" i="8"/>
  <c r="AR18" i="8"/>
  <c r="AP18" i="8"/>
  <c r="AO18" i="8"/>
  <c r="AN18" i="8"/>
  <c r="AM18" i="8"/>
  <c r="AL18" i="8"/>
  <c r="AK18" i="8"/>
  <c r="AJ18" i="8"/>
  <c r="AI18" i="8"/>
  <c r="AG18" i="8"/>
  <c r="AF18" i="8"/>
  <c r="AE18" i="8"/>
  <c r="AD18" i="8"/>
  <c r="AC18" i="8"/>
  <c r="AB18" i="8"/>
  <c r="AA18" i="8"/>
  <c r="Z18" i="8"/>
  <c r="X18" i="8"/>
  <c r="W18" i="8"/>
  <c r="V18" i="8"/>
  <c r="U18" i="8"/>
  <c r="T18" i="8"/>
  <c r="S18" i="8"/>
  <c r="R18" i="8"/>
  <c r="Q18" i="8"/>
  <c r="O18" i="8"/>
  <c r="N18" i="8"/>
  <c r="M18" i="8"/>
  <c r="L18" i="8"/>
  <c r="K18" i="8"/>
  <c r="J18" i="8"/>
  <c r="I18" i="8"/>
  <c r="H18" i="8"/>
  <c r="AY15" i="8"/>
  <c r="AX15" i="8"/>
  <c r="AW15" i="8"/>
  <c r="AW176" i="8" s="1"/>
  <c r="AV15" i="8"/>
  <c r="AV176" i="8" s="1"/>
  <c r="AU15" i="8"/>
  <c r="AU176" i="8" s="1"/>
  <c r="AT15" i="8"/>
  <c r="AT176" i="8" s="1"/>
  <c r="AS15" i="8"/>
  <c r="AS176" i="8" s="1"/>
  <c r="AR15" i="8"/>
  <c r="AR176" i="8" s="1"/>
  <c r="AP15" i="8"/>
  <c r="AP176" i="8" s="1"/>
  <c r="AO15" i="8"/>
  <c r="AO176" i="8" s="1"/>
  <c r="AN15" i="8"/>
  <c r="AM15" i="8"/>
  <c r="AL15" i="8"/>
  <c r="AK15" i="8"/>
  <c r="AJ15" i="8"/>
  <c r="AJ176" i="8" s="1"/>
  <c r="AI15" i="8"/>
  <c r="AI176" i="8" s="1"/>
  <c r="AG15" i="8"/>
  <c r="AG176" i="8" s="1"/>
  <c r="AF15" i="8"/>
  <c r="AF176" i="8" s="1"/>
  <c r="AE15" i="8"/>
  <c r="AE176" i="8" s="1"/>
  <c r="AD15" i="8"/>
  <c r="AD176" i="8" s="1"/>
  <c r="AC15" i="8"/>
  <c r="AC176" i="8" s="1"/>
  <c r="AB15" i="8"/>
  <c r="AB176" i="8" s="1"/>
  <c r="AA15" i="8"/>
  <c r="Z15" i="8"/>
  <c r="X15" i="8"/>
  <c r="W15" i="8"/>
  <c r="V15" i="8"/>
  <c r="V176" i="8" s="1"/>
  <c r="U15" i="8"/>
  <c r="U176" i="8" s="1"/>
  <c r="T15" i="8"/>
  <c r="T176" i="8" s="1"/>
  <c r="S15" i="8"/>
  <c r="S176" i="8" s="1"/>
  <c r="R15" i="8"/>
  <c r="R176" i="8" s="1"/>
  <c r="Q15" i="8"/>
  <c r="Q176" i="8" s="1"/>
  <c r="O15" i="8"/>
  <c r="O176" i="8" s="1"/>
  <c r="N15" i="8"/>
  <c r="N176" i="8" s="1"/>
  <c r="M15" i="8"/>
  <c r="L15" i="8"/>
  <c r="K15" i="8"/>
  <c r="J15" i="8"/>
  <c r="I15" i="8"/>
  <c r="I176" i="8" s="1"/>
  <c r="H15" i="8"/>
  <c r="H176" i="8" s="1"/>
  <c r="AY12" i="8"/>
  <c r="AX12" i="8"/>
  <c r="AW12" i="8"/>
  <c r="AV12" i="8"/>
  <c r="AU12" i="8"/>
  <c r="AT12" i="8"/>
  <c r="AS12" i="8"/>
  <c r="AR12" i="8"/>
  <c r="AP12" i="8"/>
  <c r="AO12" i="8"/>
  <c r="AN12" i="8"/>
  <c r="AM12" i="8"/>
  <c r="AL12" i="8"/>
  <c r="AK12" i="8"/>
  <c r="AJ12" i="8"/>
  <c r="AI12" i="8"/>
  <c r="AG12" i="8"/>
  <c r="AF12" i="8"/>
  <c r="AE12" i="8"/>
  <c r="AD12" i="8"/>
  <c r="AC12" i="8"/>
  <c r="AB12" i="8"/>
  <c r="AA12" i="8"/>
  <c r="Z12" i="8"/>
  <c r="X12" i="8"/>
  <c r="W12" i="8"/>
  <c r="V12" i="8"/>
  <c r="U12" i="8"/>
  <c r="T12" i="8"/>
  <c r="S12" i="8"/>
  <c r="R12" i="8"/>
  <c r="Q12" i="8"/>
  <c r="O12" i="8"/>
  <c r="N12" i="8"/>
  <c r="M12" i="8"/>
  <c r="L12" i="8"/>
  <c r="K12" i="8"/>
  <c r="J12" i="8"/>
  <c r="I12" i="8"/>
  <c r="H12" i="8"/>
  <c r="AY9" i="8"/>
  <c r="AY174" i="8" s="1"/>
  <c r="AX9" i="8"/>
  <c r="AX174" i="8" s="1"/>
  <c r="AW9" i="8"/>
  <c r="AV9" i="8"/>
  <c r="AU9" i="8"/>
  <c r="AT9" i="8"/>
  <c r="AS9" i="8"/>
  <c r="AS174" i="8" s="1"/>
  <c r="AR9" i="8"/>
  <c r="AR174" i="8" s="1"/>
  <c r="AP9" i="8"/>
  <c r="AP174" i="8" s="1"/>
  <c r="AO9" i="8"/>
  <c r="AO174" i="8" s="1"/>
  <c r="AN9" i="8"/>
  <c r="AN174" i="8" s="1"/>
  <c r="AM9" i="8"/>
  <c r="AM174" i="8" s="1"/>
  <c r="AL9" i="8"/>
  <c r="AK9" i="8"/>
  <c r="AJ9" i="8"/>
  <c r="AI9" i="8"/>
  <c r="AG9" i="8"/>
  <c r="AF9" i="8"/>
  <c r="AE9" i="8"/>
  <c r="AE174" i="8" s="1"/>
  <c r="AD9" i="8"/>
  <c r="AD174" i="8" s="1"/>
  <c r="AC9" i="8"/>
  <c r="AC174" i="8" s="1"/>
  <c r="AB9" i="8"/>
  <c r="AB174" i="8" s="1"/>
  <c r="AA9" i="8"/>
  <c r="AA174" i="8" s="1"/>
  <c r="Z9" i="8"/>
  <c r="Z174" i="8" s="1"/>
  <c r="X9" i="8"/>
  <c r="X174" i="8" s="1"/>
  <c r="W9" i="8"/>
  <c r="W174" i="8" s="1"/>
  <c r="V9" i="8"/>
  <c r="U9" i="8"/>
  <c r="T9" i="8"/>
  <c r="S9" i="8"/>
  <c r="R9" i="8"/>
  <c r="Q9" i="8"/>
  <c r="Q174" i="8" s="1"/>
  <c r="O9" i="8"/>
  <c r="O174" i="8" s="1"/>
  <c r="N9" i="8"/>
  <c r="N174" i="8" s="1"/>
  <c r="M9" i="8"/>
  <c r="M174" i="8" s="1"/>
  <c r="L9" i="8"/>
  <c r="L174" i="8" s="1"/>
  <c r="K9" i="8"/>
  <c r="K174" i="8" s="1"/>
  <c r="J9" i="8"/>
  <c r="J174" i="8" s="1"/>
  <c r="I9" i="8"/>
  <c r="I174" i="8" s="1"/>
  <c r="H9" i="8"/>
  <c r="AY163" i="10"/>
  <c r="AX163" i="10"/>
  <c r="AW163" i="10"/>
  <c r="AV163" i="10"/>
  <c r="AU163" i="10"/>
  <c r="AT163" i="10"/>
  <c r="AS163" i="10"/>
  <c r="AR163" i="10"/>
  <c r="AP163" i="10"/>
  <c r="AO163" i="10"/>
  <c r="AN163" i="10"/>
  <c r="AM163" i="10"/>
  <c r="AL163" i="10"/>
  <c r="AK163" i="10"/>
  <c r="AJ163" i="10"/>
  <c r="AI163" i="10"/>
  <c r="AG163" i="10"/>
  <c r="AF163" i="10"/>
  <c r="AE163" i="10"/>
  <c r="AD163" i="10"/>
  <c r="AC163" i="10"/>
  <c r="AB163" i="10"/>
  <c r="AA163" i="10"/>
  <c r="Z163" i="10"/>
  <c r="X163" i="10"/>
  <c r="W163" i="10"/>
  <c r="V163" i="10"/>
  <c r="U163" i="10"/>
  <c r="T163" i="10"/>
  <c r="S163" i="10"/>
  <c r="R163" i="10"/>
  <c r="Q163" i="10"/>
  <c r="O163" i="10"/>
  <c r="N163" i="10"/>
  <c r="M163" i="10"/>
  <c r="L163" i="10"/>
  <c r="K163" i="10"/>
  <c r="J163" i="10"/>
  <c r="I163" i="10"/>
  <c r="H163" i="10"/>
  <c r="Q99" i="10"/>
  <c r="I99" i="10"/>
  <c r="J99" i="10"/>
  <c r="K99" i="10"/>
  <c r="L99" i="10"/>
  <c r="M99" i="10"/>
  <c r="N99" i="10"/>
  <c r="O99" i="10"/>
  <c r="R99" i="10"/>
  <c r="S99" i="10"/>
  <c r="T99" i="10"/>
  <c r="U99" i="10"/>
  <c r="V99" i="10"/>
  <c r="W99" i="10"/>
  <c r="X99" i="10"/>
  <c r="Z99" i="10"/>
  <c r="AA99" i="10"/>
  <c r="AB99" i="10"/>
  <c r="AC99" i="10"/>
  <c r="AD99" i="10"/>
  <c r="AE99" i="10"/>
  <c r="AF99" i="10"/>
  <c r="AG99" i="10"/>
  <c r="AI99" i="10"/>
  <c r="AJ99" i="10"/>
  <c r="AK99" i="10"/>
  <c r="AL99" i="10"/>
  <c r="AM99" i="10"/>
  <c r="AN99" i="10"/>
  <c r="AO99" i="10"/>
  <c r="AP99" i="10"/>
  <c r="AR99" i="10"/>
  <c r="AS99" i="10"/>
  <c r="AT99" i="10"/>
  <c r="AU99" i="10"/>
  <c r="AV99" i="10"/>
  <c r="AW99" i="10"/>
  <c r="AX99" i="10"/>
  <c r="AY99" i="10"/>
  <c r="H99" i="10"/>
  <c r="H128" i="10"/>
  <c r="I152" i="10"/>
  <c r="J152" i="10"/>
  <c r="K152" i="10"/>
  <c r="L152" i="10"/>
  <c r="M152" i="10"/>
  <c r="N152" i="10"/>
  <c r="O152" i="10"/>
  <c r="Q152" i="10"/>
  <c r="R152" i="10"/>
  <c r="S152" i="10"/>
  <c r="T152" i="10"/>
  <c r="U152" i="10"/>
  <c r="V152" i="10"/>
  <c r="W152" i="10"/>
  <c r="X152" i="10"/>
  <c r="Z152" i="10"/>
  <c r="AA152" i="10"/>
  <c r="AB152" i="10"/>
  <c r="AC152" i="10"/>
  <c r="AD152" i="10"/>
  <c r="AE152" i="10"/>
  <c r="AF152" i="10"/>
  <c r="AG152" i="10"/>
  <c r="AI152" i="10"/>
  <c r="AJ152" i="10"/>
  <c r="AK152" i="10"/>
  <c r="AL152" i="10"/>
  <c r="AM152" i="10"/>
  <c r="AN152" i="10"/>
  <c r="AO152" i="10"/>
  <c r="AP152" i="10"/>
  <c r="AR152" i="10"/>
  <c r="AS152" i="10"/>
  <c r="AT152" i="10"/>
  <c r="AU152" i="10"/>
  <c r="AV152" i="10"/>
  <c r="AW152" i="10"/>
  <c r="AX152" i="10"/>
  <c r="AY152" i="10"/>
  <c r="H152" i="10"/>
  <c r="I149" i="10"/>
  <c r="J149" i="10"/>
  <c r="K149" i="10"/>
  <c r="L149" i="10"/>
  <c r="M149" i="10"/>
  <c r="N149" i="10"/>
  <c r="O149" i="10"/>
  <c r="Q149" i="10"/>
  <c r="R149" i="10"/>
  <c r="S149" i="10"/>
  <c r="T149" i="10"/>
  <c r="U149" i="10"/>
  <c r="V149" i="10"/>
  <c r="W149" i="10"/>
  <c r="X149" i="10"/>
  <c r="Z149" i="10"/>
  <c r="AA149" i="10"/>
  <c r="AB149" i="10"/>
  <c r="AC149" i="10"/>
  <c r="AD149" i="10"/>
  <c r="AE149" i="10"/>
  <c r="AF149" i="10"/>
  <c r="AG149" i="10"/>
  <c r="AI149" i="10"/>
  <c r="AJ149" i="10"/>
  <c r="AK149" i="10"/>
  <c r="AL149" i="10"/>
  <c r="AM149" i="10"/>
  <c r="AN149" i="10"/>
  <c r="AO149" i="10"/>
  <c r="AP149" i="10"/>
  <c r="AR149" i="10"/>
  <c r="AS149" i="10"/>
  <c r="AT149" i="10"/>
  <c r="AU149" i="10"/>
  <c r="AV149" i="10"/>
  <c r="AW149" i="10"/>
  <c r="AX149" i="10"/>
  <c r="AY149" i="10"/>
  <c r="H149" i="10"/>
  <c r="I85" i="10"/>
  <c r="J85" i="10"/>
  <c r="K85" i="10"/>
  <c r="L85" i="10"/>
  <c r="M85" i="10"/>
  <c r="N85" i="10"/>
  <c r="O85" i="10"/>
  <c r="Q85" i="10"/>
  <c r="R85" i="10"/>
  <c r="S85" i="10"/>
  <c r="T85" i="10"/>
  <c r="U85" i="10"/>
  <c r="V85" i="10"/>
  <c r="W85" i="10"/>
  <c r="X85" i="10"/>
  <c r="Z85" i="10"/>
  <c r="AA85" i="10"/>
  <c r="AB85" i="10"/>
  <c r="AC85" i="10"/>
  <c r="AD85" i="10"/>
  <c r="AE85" i="10"/>
  <c r="AF85" i="10"/>
  <c r="AG85" i="10"/>
  <c r="AI85" i="10"/>
  <c r="AJ85" i="10"/>
  <c r="AK85" i="10"/>
  <c r="AL85" i="10"/>
  <c r="AM85" i="10"/>
  <c r="AN85" i="10"/>
  <c r="AO85" i="10"/>
  <c r="AP85" i="10"/>
  <c r="AR85" i="10"/>
  <c r="AS85" i="10"/>
  <c r="AT85" i="10"/>
  <c r="AU85" i="10"/>
  <c r="AV85" i="10"/>
  <c r="AW85" i="10"/>
  <c r="AX85" i="10"/>
  <c r="AY85" i="10"/>
  <c r="H85" i="10"/>
  <c r="AY88" i="10"/>
  <c r="AX88" i="10"/>
  <c r="AW88" i="10"/>
  <c r="AV88" i="10"/>
  <c r="AU88" i="10"/>
  <c r="AT88" i="10"/>
  <c r="AS88" i="10"/>
  <c r="AR88" i="10"/>
  <c r="AP88" i="10"/>
  <c r="AO88" i="10"/>
  <c r="AN88" i="10"/>
  <c r="AM88" i="10"/>
  <c r="AL88" i="10"/>
  <c r="AK88" i="10"/>
  <c r="AJ88" i="10"/>
  <c r="AI88" i="10"/>
  <c r="AG88" i="10"/>
  <c r="AF88" i="10"/>
  <c r="AE88" i="10"/>
  <c r="AD88" i="10"/>
  <c r="AC88" i="10"/>
  <c r="AB88" i="10"/>
  <c r="AA88" i="10"/>
  <c r="Z88" i="10"/>
  <c r="X88" i="10"/>
  <c r="W88" i="10"/>
  <c r="V88" i="10"/>
  <c r="U88" i="10"/>
  <c r="T88" i="10"/>
  <c r="S88" i="10"/>
  <c r="R88" i="10"/>
  <c r="Q88" i="10"/>
  <c r="O88" i="10"/>
  <c r="N88" i="10"/>
  <c r="M88" i="10"/>
  <c r="L88" i="10"/>
  <c r="K88" i="10"/>
  <c r="J88" i="10"/>
  <c r="I88" i="10"/>
  <c r="H88" i="10"/>
  <c r="I63" i="10"/>
  <c r="J63" i="10"/>
  <c r="K63" i="10"/>
  <c r="L63" i="10"/>
  <c r="M63" i="10"/>
  <c r="N63" i="10"/>
  <c r="O63" i="10"/>
  <c r="Q63" i="10"/>
  <c r="R63" i="10"/>
  <c r="S63" i="10"/>
  <c r="T63" i="10"/>
  <c r="U63" i="10"/>
  <c r="V63" i="10"/>
  <c r="W63" i="10"/>
  <c r="X63" i="10"/>
  <c r="Z63" i="10"/>
  <c r="AA63" i="10"/>
  <c r="AB63" i="10"/>
  <c r="AC63" i="10"/>
  <c r="AD63" i="10"/>
  <c r="AE63" i="10"/>
  <c r="AF63" i="10"/>
  <c r="AG63" i="10"/>
  <c r="AI63" i="10"/>
  <c r="AJ63" i="10"/>
  <c r="AK63" i="10"/>
  <c r="AL63" i="10"/>
  <c r="AM63" i="10"/>
  <c r="AN63" i="10"/>
  <c r="AO63" i="10"/>
  <c r="AP63" i="10"/>
  <c r="AR63" i="10"/>
  <c r="AS63" i="10"/>
  <c r="AT63" i="10"/>
  <c r="AU63" i="10"/>
  <c r="AV63" i="10"/>
  <c r="AW63" i="10"/>
  <c r="AX63" i="10"/>
  <c r="AY63" i="10"/>
  <c r="H63" i="10"/>
  <c r="AJ174" i="8" l="1"/>
  <c r="AK174" i="8"/>
  <c r="AL174" i="8"/>
  <c r="J176" i="8"/>
  <c r="W176" i="8"/>
  <c r="AK176" i="8"/>
  <c r="AX176" i="8"/>
  <c r="K176" i="8"/>
  <c r="X176" i="8"/>
  <c r="AL176" i="8"/>
  <c r="AY176" i="8"/>
  <c r="H174" i="8"/>
  <c r="L176" i="8"/>
  <c r="Z176" i="8"/>
  <c r="AM176" i="8"/>
  <c r="AU174" i="8"/>
  <c r="AF174" i="8"/>
  <c r="M176" i="8"/>
  <c r="AA176" i="8"/>
  <c r="AN176" i="8"/>
  <c r="AG174" i="8"/>
  <c r="S174" i="8"/>
  <c r="T174" i="8"/>
  <c r="AT174" i="8"/>
  <c r="I32" i="10"/>
  <c r="J32" i="10"/>
  <c r="K32" i="10"/>
  <c r="L32" i="10"/>
  <c r="M32" i="10"/>
  <c r="N32" i="10"/>
  <c r="O32" i="10"/>
  <c r="Q32" i="10"/>
  <c r="R32" i="10"/>
  <c r="S32" i="10"/>
  <c r="T32" i="10"/>
  <c r="U32" i="10"/>
  <c r="V32" i="10"/>
  <c r="W32" i="10"/>
  <c r="X32" i="10"/>
  <c r="Z32" i="10"/>
  <c r="AA32" i="10"/>
  <c r="AB32" i="10"/>
  <c r="AC32" i="10"/>
  <c r="AD32" i="10"/>
  <c r="AE32" i="10"/>
  <c r="AF32" i="10"/>
  <c r="AG32" i="10"/>
  <c r="AI32" i="10"/>
  <c r="AJ32" i="10"/>
  <c r="AK32" i="10"/>
  <c r="AL32" i="10"/>
  <c r="AM32" i="10"/>
  <c r="AN32" i="10"/>
  <c r="AO32" i="10"/>
  <c r="AP32" i="10"/>
  <c r="AR32" i="10"/>
  <c r="AS32" i="10"/>
  <c r="AT32" i="10"/>
  <c r="AU32" i="10"/>
  <c r="AV32" i="10"/>
  <c r="AW32" i="10"/>
  <c r="AX32" i="10"/>
  <c r="AY32" i="10"/>
  <c r="I102" i="10" l="1"/>
  <c r="J102" i="10"/>
  <c r="K102" i="10"/>
  <c r="L102" i="10"/>
  <c r="M102" i="10"/>
  <c r="N102" i="10"/>
  <c r="O102" i="10"/>
  <c r="Q102" i="10"/>
  <c r="R102" i="10"/>
  <c r="S102" i="10"/>
  <c r="T102" i="10"/>
  <c r="U102" i="10"/>
  <c r="V102" i="10"/>
  <c r="W102" i="10"/>
  <c r="X102" i="10"/>
  <c r="Z102" i="10"/>
  <c r="AA102" i="10"/>
  <c r="AB102" i="10"/>
  <c r="AC102" i="10"/>
  <c r="AD102" i="10"/>
  <c r="AE102" i="10"/>
  <c r="AF102" i="10"/>
  <c r="AG102" i="10"/>
  <c r="AI102" i="10"/>
  <c r="AJ102" i="10"/>
  <c r="AK102" i="10"/>
  <c r="AL102" i="10"/>
  <c r="AM102" i="10"/>
  <c r="AN102" i="10"/>
  <c r="AO102" i="10"/>
  <c r="AP102" i="10"/>
  <c r="AR102" i="10"/>
  <c r="AS102" i="10"/>
  <c r="AT102" i="10"/>
  <c r="AU102" i="10"/>
  <c r="AV102" i="10"/>
  <c r="AW102" i="10"/>
  <c r="AX102" i="10"/>
  <c r="AY102" i="10"/>
  <c r="H102" i="10"/>
  <c r="I51" i="10"/>
  <c r="J51" i="10"/>
  <c r="K51" i="10"/>
  <c r="L51" i="10"/>
  <c r="M51" i="10"/>
  <c r="N51" i="10"/>
  <c r="O51" i="10"/>
  <c r="Q51" i="10"/>
  <c r="R51" i="10"/>
  <c r="S51" i="10"/>
  <c r="T51" i="10"/>
  <c r="U51" i="10"/>
  <c r="V51" i="10"/>
  <c r="W51" i="10"/>
  <c r="X51" i="10"/>
  <c r="Z51" i="10"/>
  <c r="AA51" i="10"/>
  <c r="AB51" i="10"/>
  <c r="AC51" i="10"/>
  <c r="AD51" i="10"/>
  <c r="AE51" i="10"/>
  <c r="AF51" i="10"/>
  <c r="AG51" i="10"/>
  <c r="AI51" i="10"/>
  <c r="AJ51" i="10"/>
  <c r="AK51" i="10"/>
  <c r="AL51" i="10"/>
  <c r="AM51" i="10"/>
  <c r="AN51" i="10"/>
  <c r="AO51" i="10"/>
  <c r="AP51" i="10"/>
  <c r="AR51" i="10"/>
  <c r="AS51" i="10"/>
  <c r="AT51" i="10"/>
  <c r="AU51" i="10"/>
  <c r="AV51" i="10"/>
  <c r="AW51" i="10"/>
  <c r="AX51" i="10"/>
  <c r="AY51" i="10"/>
  <c r="H51" i="10"/>
  <c r="H32" i="10"/>
  <c r="I80" i="10" l="1"/>
  <c r="J80" i="10"/>
  <c r="K80" i="10"/>
  <c r="L80" i="10"/>
  <c r="M80" i="10"/>
  <c r="N80" i="10"/>
  <c r="O80" i="10"/>
  <c r="Q80" i="10"/>
  <c r="R80" i="10"/>
  <c r="S80" i="10"/>
  <c r="T80" i="10"/>
  <c r="U80" i="10"/>
  <c r="V80" i="10"/>
  <c r="W80" i="10"/>
  <c r="X80" i="10"/>
  <c r="Z80" i="10"/>
  <c r="AA80" i="10"/>
  <c r="AB80" i="10"/>
  <c r="AC80" i="10"/>
  <c r="AD80" i="10"/>
  <c r="AE80" i="10"/>
  <c r="AF80" i="10"/>
  <c r="AG80" i="10"/>
  <c r="AI80" i="10"/>
  <c r="AJ80" i="10"/>
  <c r="AK80" i="10"/>
  <c r="AL80" i="10"/>
  <c r="AM80" i="10"/>
  <c r="AN80" i="10"/>
  <c r="AO80" i="10"/>
  <c r="AP80" i="10"/>
  <c r="AR80" i="10"/>
  <c r="AS80" i="10"/>
  <c r="AT80" i="10"/>
  <c r="AU80" i="10"/>
  <c r="AV80" i="10"/>
  <c r="AW80" i="10"/>
  <c r="AX80" i="10"/>
  <c r="AY80" i="10"/>
  <c r="H80" i="10"/>
  <c r="I26" i="10"/>
  <c r="J26" i="10"/>
  <c r="K26" i="10"/>
  <c r="L26" i="10"/>
  <c r="M26" i="10"/>
  <c r="N26" i="10"/>
  <c r="O26" i="10"/>
  <c r="Q26" i="10"/>
  <c r="R26" i="10"/>
  <c r="S26" i="10"/>
  <c r="T26" i="10"/>
  <c r="U26" i="10"/>
  <c r="V26" i="10"/>
  <c r="W26" i="10"/>
  <c r="X26" i="10"/>
  <c r="Z26" i="10"/>
  <c r="AA26" i="10"/>
  <c r="AB26" i="10"/>
  <c r="AC26" i="10"/>
  <c r="AD26" i="10"/>
  <c r="AE26" i="10"/>
  <c r="AF26" i="10"/>
  <c r="AG26" i="10"/>
  <c r="AI26" i="10"/>
  <c r="AJ26" i="10"/>
  <c r="AK26" i="10"/>
  <c r="AL26" i="10"/>
  <c r="AM26" i="10"/>
  <c r="AN26" i="10"/>
  <c r="AO26" i="10"/>
  <c r="AP26" i="10"/>
  <c r="AR26" i="10"/>
  <c r="AS26" i="10"/>
  <c r="AT26" i="10"/>
  <c r="AU26" i="10"/>
  <c r="AV26" i="10"/>
  <c r="AW26" i="10"/>
  <c r="AX26" i="10"/>
  <c r="AY26" i="10"/>
  <c r="H26" i="10"/>
  <c r="I42" i="10" l="1"/>
  <c r="J42" i="10"/>
  <c r="K42" i="10"/>
  <c r="L42" i="10"/>
  <c r="M42" i="10"/>
  <c r="N42" i="10"/>
  <c r="O42" i="10"/>
  <c r="Q42" i="10"/>
  <c r="R42" i="10"/>
  <c r="S42" i="10"/>
  <c r="T42" i="10"/>
  <c r="U42" i="10"/>
  <c r="V42" i="10"/>
  <c r="W42" i="10"/>
  <c r="X42" i="10"/>
  <c r="Z42" i="10"/>
  <c r="AA42" i="10"/>
  <c r="AB42" i="10"/>
  <c r="AC42" i="10"/>
  <c r="AD42" i="10"/>
  <c r="AE42" i="10"/>
  <c r="AF42" i="10"/>
  <c r="AG42" i="10"/>
  <c r="AI42" i="10"/>
  <c r="AJ42" i="10"/>
  <c r="AK42" i="10"/>
  <c r="AL42" i="10"/>
  <c r="AM42" i="10"/>
  <c r="AN42" i="10"/>
  <c r="AO42" i="10"/>
  <c r="AP42" i="10"/>
  <c r="AR42" i="10"/>
  <c r="AS42" i="10"/>
  <c r="AT42" i="10"/>
  <c r="AU42" i="10"/>
  <c r="AV42" i="10"/>
  <c r="AW42" i="10"/>
  <c r="AX42" i="10"/>
  <c r="AY42" i="10"/>
  <c r="H42" i="10"/>
  <c r="I157" i="10" l="1"/>
  <c r="J157" i="10"/>
  <c r="K157" i="10"/>
  <c r="L157" i="10"/>
  <c r="M157" i="10"/>
  <c r="N157" i="10"/>
  <c r="O157" i="10"/>
  <c r="Q157" i="10"/>
  <c r="R157" i="10"/>
  <c r="S157" i="10"/>
  <c r="T157" i="10"/>
  <c r="U157" i="10"/>
  <c r="V157" i="10"/>
  <c r="W157" i="10"/>
  <c r="X157" i="10"/>
  <c r="Z157" i="10"/>
  <c r="AA157" i="10"/>
  <c r="AB157" i="10"/>
  <c r="AC157" i="10"/>
  <c r="AD157" i="10"/>
  <c r="AE157" i="10"/>
  <c r="AF157" i="10"/>
  <c r="AG157" i="10"/>
  <c r="AI157" i="10"/>
  <c r="AJ157" i="10"/>
  <c r="AK157" i="10"/>
  <c r="AL157" i="10"/>
  <c r="AM157" i="10"/>
  <c r="AN157" i="10"/>
  <c r="AO157" i="10"/>
  <c r="AP157" i="10"/>
  <c r="AR157" i="10"/>
  <c r="AS157" i="10"/>
  <c r="AT157" i="10"/>
  <c r="AU157" i="10"/>
  <c r="AV157" i="10"/>
  <c r="AW157" i="10"/>
  <c r="AX157" i="10"/>
  <c r="AY157" i="10"/>
  <c r="H157" i="10"/>
  <c r="AY160" i="10"/>
  <c r="AX160" i="10"/>
  <c r="AW160" i="10"/>
  <c r="AV160" i="10"/>
  <c r="AU160" i="10"/>
  <c r="AT160" i="10"/>
  <c r="AS160" i="10"/>
  <c r="AR160" i="10"/>
  <c r="AP160" i="10"/>
  <c r="AO160" i="10"/>
  <c r="AN160" i="10"/>
  <c r="AM160" i="10"/>
  <c r="AL160" i="10"/>
  <c r="AK160" i="10"/>
  <c r="AJ160" i="10"/>
  <c r="AI160" i="10"/>
  <c r="AG160" i="10"/>
  <c r="AF160" i="10"/>
  <c r="AE160" i="10"/>
  <c r="AD160" i="10"/>
  <c r="AC160" i="10"/>
  <c r="AB160" i="10"/>
  <c r="AA160" i="10"/>
  <c r="Z160" i="10"/>
  <c r="X160" i="10"/>
  <c r="W160" i="10"/>
  <c r="V160" i="10"/>
  <c r="U160" i="10"/>
  <c r="T160" i="10"/>
  <c r="S160" i="10"/>
  <c r="R160" i="10"/>
  <c r="Q160" i="10"/>
  <c r="O160" i="10"/>
  <c r="N160" i="10"/>
  <c r="M160" i="10"/>
  <c r="L160" i="10"/>
  <c r="K160" i="10"/>
  <c r="J160" i="10"/>
  <c r="I160" i="10"/>
  <c r="H160" i="10"/>
  <c r="I128" i="10"/>
  <c r="J128" i="10"/>
  <c r="K128" i="10"/>
  <c r="L128" i="10"/>
  <c r="M128" i="10"/>
  <c r="N128" i="10"/>
  <c r="O128" i="10"/>
  <c r="Q128" i="10"/>
  <c r="R128" i="10"/>
  <c r="S128" i="10"/>
  <c r="T128" i="10"/>
  <c r="U128" i="10"/>
  <c r="V128" i="10"/>
  <c r="W128" i="10"/>
  <c r="X128" i="10"/>
  <c r="Z128" i="10"/>
  <c r="AA128" i="10"/>
  <c r="AB128" i="10"/>
  <c r="AC128" i="10"/>
  <c r="AD128" i="10"/>
  <c r="AE128" i="10"/>
  <c r="AF128" i="10"/>
  <c r="AG128" i="10"/>
  <c r="AI128" i="10"/>
  <c r="AJ128" i="10"/>
  <c r="AK128" i="10"/>
  <c r="AL128" i="10"/>
  <c r="AM128" i="10"/>
  <c r="AN128" i="10"/>
  <c r="AO128" i="10"/>
  <c r="AP128" i="10"/>
  <c r="AR128" i="10"/>
  <c r="AS128" i="10"/>
  <c r="AT128" i="10"/>
  <c r="AU128" i="10"/>
  <c r="AV128" i="10"/>
  <c r="AW128" i="10"/>
  <c r="AX128" i="10"/>
  <c r="AY128" i="10"/>
  <c r="AY60" i="10"/>
  <c r="AX60" i="10"/>
  <c r="AW60" i="10"/>
  <c r="AV60" i="10"/>
  <c r="AU60" i="10"/>
  <c r="AT60" i="10"/>
  <c r="AS60" i="10"/>
  <c r="AR60" i="10"/>
  <c r="AP60" i="10"/>
  <c r="AO60" i="10"/>
  <c r="AN60" i="10"/>
  <c r="AM60" i="10"/>
  <c r="AL60" i="10"/>
  <c r="AK60" i="10"/>
  <c r="AJ60" i="10"/>
  <c r="AI60" i="10"/>
  <c r="AG60" i="10"/>
  <c r="AF60" i="10"/>
  <c r="AE60" i="10"/>
  <c r="AD60" i="10"/>
  <c r="AC60" i="10"/>
  <c r="AB60" i="10"/>
  <c r="AA60" i="10"/>
  <c r="Z60" i="10"/>
  <c r="X60" i="10"/>
  <c r="W60" i="10"/>
  <c r="V60" i="10"/>
  <c r="U60" i="10"/>
  <c r="T60" i="10"/>
  <c r="S60" i="10"/>
  <c r="R60" i="10"/>
  <c r="Q60" i="10"/>
  <c r="O60" i="10"/>
  <c r="N60" i="10"/>
  <c r="M60" i="10"/>
  <c r="L60" i="10"/>
  <c r="K60" i="10"/>
  <c r="J60" i="10"/>
  <c r="I60" i="10"/>
  <c r="H60" i="10"/>
  <c r="I55" i="10"/>
  <c r="J55" i="10"/>
  <c r="K55" i="10"/>
  <c r="L55" i="10"/>
  <c r="M55" i="10"/>
  <c r="N55" i="10"/>
  <c r="O55" i="10"/>
  <c r="Q55" i="10"/>
  <c r="R55" i="10"/>
  <c r="S55" i="10"/>
  <c r="T55" i="10"/>
  <c r="U55" i="10"/>
  <c r="V55" i="10"/>
  <c r="W55" i="10"/>
  <c r="X55" i="10"/>
  <c r="Z55" i="10"/>
  <c r="AA55" i="10"/>
  <c r="AB55" i="10"/>
  <c r="AC55" i="10"/>
  <c r="AD55" i="10"/>
  <c r="AE55" i="10"/>
  <c r="AF55" i="10"/>
  <c r="AG55" i="10"/>
  <c r="AI55" i="10"/>
  <c r="AJ55" i="10"/>
  <c r="AK55" i="10"/>
  <c r="AL55" i="10"/>
  <c r="AM55" i="10"/>
  <c r="AN55" i="10"/>
  <c r="AO55" i="10"/>
  <c r="AP55" i="10"/>
  <c r="AR55" i="10"/>
  <c r="AS55" i="10"/>
  <c r="AT55" i="10"/>
  <c r="AU55" i="10"/>
  <c r="AV55" i="10"/>
  <c r="AW55" i="10"/>
  <c r="AX55" i="10"/>
  <c r="AY55" i="10"/>
  <c r="H55" i="10"/>
  <c r="AY45" i="10"/>
  <c r="AX45" i="10"/>
  <c r="AW45" i="10"/>
  <c r="AV45" i="10"/>
  <c r="AU45" i="10"/>
  <c r="AT45" i="10"/>
  <c r="AS45" i="10"/>
  <c r="AR45" i="10"/>
  <c r="AP45" i="10"/>
  <c r="AO45" i="10"/>
  <c r="AN45" i="10"/>
  <c r="AM45" i="10"/>
  <c r="AL45" i="10"/>
  <c r="AK45" i="10"/>
  <c r="AJ45" i="10"/>
  <c r="AI45" i="10"/>
  <c r="AG45" i="10"/>
  <c r="AF45" i="10"/>
  <c r="AE45" i="10"/>
  <c r="AD45" i="10"/>
  <c r="AC45" i="10"/>
  <c r="AB45" i="10"/>
  <c r="AA45" i="10"/>
  <c r="Z45" i="10"/>
  <c r="X45" i="10"/>
  <c r="W45" i="10"/>
  <c r="V45" i="10"/>
  <c r="U45" i="10"/>
  <c r="T45" i="10"/>
  <c r="S45" i="10"/>
  <c r="R45" i="10"/>
  <c r="Q45" i="10"/>
  <c r="O45" i="10"/>
  <c r="N45" i="10"/>
  <c r="M45" i="10"/>
  <c r="L45" i="10"/>
  <c r="K45" i="10"/>
  <c r="J45" i="10"/>
  <c r="I45" i="10"/>
  <c r="H45" i="10"/>
  <c r="I105" i="10" l="1"/>
  <c r="J105" i="10"/>
  <c r="K105" i="10"/>
  <c r="L105" i="10"/>
  <c r="M105" i="10"/>
  <c r="N105" i="10"/>
  <c r="O105" i="10"/>
  <c r="Q105" i="10"/>
  <c r="R105" i="10"/>
  <c r="S105" i="10"/>
  <c r="T105" i="10"/>
  <c r="U105" i="10"/>
  <c r="V105" i="10"/>
  <c r="W105" i="10"/>
  <c r="X105" i="10"/>
  <c r="Z105" i="10"/>
  <c r="AA105" i="10"/>
  <c r="AB105" i="10"/>
  <c r="AC105" i="10"/>
  <c r="AD105" i="10"/>
  <c r="AE105" i="10"/>
  <c r="AF105" i="10"/>
  <c r="AG105" i="10"/>
  <c r="AI105" i="10"/>
  <c r="AJ105" i="10"/>
  <c r="AK105" i="10"/>
  <c r="AL105" i="10"/>
  <c r="AM105" i="10"/>
  <c r="AN105" i="10"/>
  <c r="AO105" i="10"/>
  <c r="AP105" i="10"/>
  <c r="AR105" i="10"/>
  <c r="AS105" i="10"/>
  <c r="AT105" i="10"/>
  <c r="AU105" i="10"/>
  <c r="AV105" i="10"/>
  <c r="AW105" i="10"/>
  <c r="AX105" i="10"/>
  <c r="AY105" i="10"/>
  <c r="H105" i="10"/>
  <c r="I21" i="10"/>
  <c r="J21" i="10"/>
  <c r="K21" i="10"/>
  <c r="L21" i="10"/>
  <c r="M21" i="10"/>
  <c r="N21" i="10"/>
  <c r="O21" i="10"/>
  <c r="Q21" i="10"/>
  <c r="R21" i="10"/>
  <c r="S21" i="10"/>
  <c r="T21" i="10"/>
  <c r="U21" i="10"/>
  <c r="V21" i="10"/>
  <c r="W21" i="10"/>
  <c r="X21" i="10"/>
  <c r="Z21" i="10"/>
  <c r="AA21" i="10"/>
  <c r="AB21" i="10"/>
  <c r="AC21" i="10"/>
  <c r="AD21" i="10"/>
  <c r="AE21" i="10"/>
  <c r="AF21" i="10"/>
  <c r="AG21" i="10"/>
  <c r="AI21" i="10"/>
  <c r="AJ21" i="10"/>
  <c r="AK21" i="10"/>
  <c r="AL21" i="10"/>
  <c r="AM21" i="10"/>
  <c r="AN21" i="10"/>
  <c r="AO21" i="10"/>
  <c r="AP21" i="10"/>
  <c r="AR21" i="10"/>
  <c r="AS21" i="10"/>
  <c r="AT21" i="10"/>
  <c r="AU21" i="10"/>
  <c r="AV21" i="10"/>
  <c r="AW21" i="10"/>
  <c r="AX21" i="10"/>
  <c r="AY21" i="10"/>
  <c r="H21" i="10"/>
  <c r="H5" i="10" l="1"/>
  <c r="Q5" i="10"/>
  <c r="Z5" i="10"/>
  <c r="AI5" i="10"/>
  <c r="Q178" i="8" l="1"/>
  <c r="AA178" i="8"/>
  <c r="M178" i="8"/>
  <c r="AX178" i="8"/>
  <c r="AK178" i="8"/>
  <c r="W178" i="8"/>
  <c r="J178" i="8"/>
  <c r="AV178" i="8"/>
  <c r="AI178" i="8"/>
  <c r="U178" i="8"/>
  <c r="AU178" i="8"/>
  <c r="AG178" i="8"/>
  <c r="T178" i="8"/>
  <c r="J169" i="10"/>
  <c r="K169" i="10"/>
  <c r="L169" i="10"/>
  <c r="M169" i="10"/>
  <c r="N169" i="10"/>
  <c r="O169" i="10"/>
  <c r="Q169" i="10"/>
  <c r="R169" i="10"/>
  <c r="S169" i="10"/>
  <c r="T169" i="10"/>
  <c r="U169" i="10"/>
  <c r="V169" i="10"/>
  <c r="W169" i="10"/>
  <c r="X169" i="10"/>
  <c r="Z169" i="10"/>
  <c r="AA169" i="10"/>
  <c r="AB169" i="10"/>
  <c r="AC169" i="10"/>
  <c r="AD169" i="10"/>
  <c r="AE169" i="10"/>
  <c r="AF169" i="10"/>
  <c r="AG169" i="10"/>
  <c r="AI169" i="10"/>
  <c r="AJ169" i="10"/>
  <c r="AK169" i="10"/>
  <c r="AL169" i="10"/>
  <c r="AM169" i="10"/>
  <c r="AN169" i="10"/>
  <c r="AO169" i="10"/>
  <c r="AP169" i="10"/>
  <c r="AR169" i="10"/>
  <c r="AS169" i="10"/>
  <c r="AT169" i="10"/>
  <c r="AU169" i="10"/>
  <c r="AV169" i="10"/>
  <c r="AW169" i="10"/>
  <c r="AX169" i="10"/>
  <c r="AY169" i="10"/>
  <c r="I169" i="10"/>
  <c r="H169" i="10"/>
  <c r="AJ178" i="8"/>
  <c r="AL178" i="8"/>
  <c r="AM178" i="8"/>
  <c r="R178" i="8"/>
  <c r="S178" i="8"/>
  <c r="V178" i="8"/>
  <c r="X178" i="8"/>
  <c r="Z178" i="8"/>
  <c r="AB178" i="8"/>
  <c r="AC178" i="8"/>
  <c r="AD178" i="8"/>
  <c r="AE178" i="8"/>
  <c r="AF178" i="8"/>
  <c r="AN178" i="8"/>
  <c r="AO178" i="8"/>
  <c r="AP178" i="8"/>
  <c r="AR178" i="8"/>
  <c r="AS178" i="8"/>
  <c r="AT178" i="8"/>
  <c r="AW178" i="8"/>
  <c r="AY178" i="8"/>
  <c r="I178" i="8"/>
  <c r="K178" i="8"/>
  <c r="L178" i="8"/>
  <c r="N178" i="8"/>
  <c r="O178" i="8"/>
  <c r="H178" i="8"/>
  <c r="AR5" i="10" l="1"/>
  <c r="F1" i="10"/>
  <c r="AY17" i="5" l="1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5" l="1"/>
  <c r="AI5" i="5"/>
  <c r="Z5" i="5"/>
  <c r="Q5" i="5"/>
  <c r="H5" i="5"/>
  <c r="A4" i="5" l="1"/>
  <c r="F1" i="5"/>
</calcChain>
</file>

<file path=xl/sharedStrings.xml><?xml version="1.0" encoding="utf-8"?>
<sst xmlns="http://schemas.openxmlformats.org/spreadsheetml/2006/main" count="4590" uniqueCount="335">
  <si>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</si>
  <si>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</si>
  <si>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</si>
  <si>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</si>
  <si>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</si>
  <si>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</si>
  <si>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</si>
  <si>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</si>
  <si>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</si>
  <si>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</si>
  <si>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</si>
  <si>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</si>
  <si>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</si>
  <si>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</si>
  <si>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</si>
  <si>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</si>
  <si>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</si>
  <si>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</si>
  <si>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</si>
  <si>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</si>
  <si>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</si>
  <si>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</si>
  <si>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</si>
  <si>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</si>
  <si>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</si>
  <si>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</si>
  <si>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</si>
  <si>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</si>
  <si>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</si>
  <si>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</si>
  <si>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</si>
  <si>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</si>
  <si>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</si>
  <si>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</si>
  <si>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</si>
  <si>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</si>
  <si>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</si>
  <si>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</si>
  <si>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</si>
  <si>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</si>
  <si>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</si>
  <si>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</si>
  <si>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</si>
  <si>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</si>
  <si>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</si>
  <si>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</si>
  <si>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</si>
  <si>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</si>
  <si>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</si>
  <si>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</si>
  <si>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</si>
  <si>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</si>
  <si>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</si>
  <si>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</si>
  <si>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</si>
  <si>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</si>
  <si>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</si>
  <si>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</si>
  <si>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</si>
  <si>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</si>
  <si>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</si>
  <si>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</si>
  <si>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</si>
  <si>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</si>
  <si>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</si>
  <si>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</si>
  <si>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</si>
  <si>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</si>
  <si>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</si>
  <si>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</si>
  <si>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</si>
  <si>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</si>
  <si>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</si>
  <si>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</si>
  <si>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</si>
  <si>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</si>
  <si>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</si>
  <si>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</si>
  <si>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</si>
  <si>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</si>
  <si>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</si>
  <si>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</si>
  <si>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</si>
  <si>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</si>
  <si>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</si>
  <si>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</si>
  <si>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</si>
  <si>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</si>
  <si>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FY 26-27</t>
  </si>
  <si>
    <t>FY 27-28</t>
  </si>
  <si>
    <t>Revenue Source</t>
  </si>
  <si>
    <t>Insignificant positive (less than $100,000)</t>
  </si>
  <si>
    <t>Insignificant negative (less than $100,000)</t>
  </si>
  <si>
    <t>FY 28-29</t>
  </si>
  <si>
    <t>Measures Affecting Revenue and Tax Administration - 2024 Regular Session</t>
  </si>
  <si>
    <t xml:space="preserve">Tax Collections </t>
  </si>
  <si>
    <t>Tax Collections and Sales</t>
  </si>
  <si>
    <t>7073</t>
  </si>
  <si>
    <t>Sales and Use Tax/ Trust Funds</t>
  </si>
  <si>
    <t>Tax Collection Enforcement Diversion Program (Section 47)</t>
  </si>
  <si>
    <t>Disaster Preparedness Sales Tax Holidays (Section 57)</t>
  </si>
  <si>
    <t>Back to School Sales Tax Holiday (Section 59)</t>
  </si>
  <si>
    <t>Tool Time Sales Tax Holiday (Section 60)</t>
  </si>
  <si>
    <t>Thoroughbred Breeders Distributions - GR to Trust (Sections 33,52)</t>
  </si>
  <si>
    <t>Thoroughbred Breeders Distributions - Trust to Private Sector (Section 33,52)</t>
  </si>
  <si>
    <t>2024-91</t>
  </si>
  <si>
    <t>2024-158</t>
  </si>
  <si>
    <t>Motor Vehicle Leases and Rentals (Section 28)</t>
  </si>
  <si>
    <t>Taxation - Imposition of Surtax Limitation: Boats and Trailers (Section 29)</t>
  </si>
  <si>
    <t>Maintain Homestead After Damage and Destruction (Sections 4 and 10)</t>
  </si>
  <si>
    <t>Reverse Mortgages (Section 18)</t>
  </si>
  <si>
    <t>Documentary Stamp Tax</t>
  </si>
  <si>
    <t>Individuals with Unique Abilities Tax Credit Program (Section 41)</t>
  </si>
  <si>
    <t>Corporate Income Tax</t>
  </si>
  <si>
    <t>Natural Gas Fuel Tax 1 Year Tax Reduction (Section 23)</t>
  </si>
  <si>
    <t>Motor Fuel Taxes</t>
  </si>
  <si>
    <t>Renewable Energy Source Devices (Section 5 and 6)</t>
  </si>
  <si>
    <t>Railroad Credit Timing and Documentation (Section 40)</t>
  </si>
  <si>
    <t>2024-101</t>
  </si>
  <si>
    <t>2024-57</t>
  </si>
  <si>
    <t>2024-182</t>
  </si>
  <si>
    <t>2024-133</t>
  </si>
  <si>
    <t>2024-143</t>
  </si>
  <si>
    <t>2024-190</t>
  </si>
  <si>
    <t>2024-115</t>
  </si>
  <si>
    <t>2024-140</t>
  </si>
  <si>
    <t xml:space="preserve">Insurance Permit/Filing Fees (OIR) </t>
  </si>
  <si>
    <t>Juvenile Justice</t>
  </si>
  <si>
    <t>License Application</t>
  </si>
  <si>
    <t>School Bus Traffic Violations</t>
  </si>
  <si>
    <t>Counties Medicaid Share</t>
  </si>
  <si>
    <t>Discretionary Sales Surtax</t>
  </si>
  <si>
    <t>Earnings on Investment</t>
  </si>
  <si>
    <t>Highway Safety Fees</t>
  </si>
  <si>
    <t>Pari-Mutuel Tax</t>
  </si>
  <si>
    <t>Tuition and Fees</t>
  </si>
  <si>
    <t>Various Taxes and Fees</t>
  </si>
  <si>
    <t>1285</t>
  </si>
  <si>
    <t>Exemption Application (Section 4)</t>
  </si>
  <si>
    <t>5003</t>
  </si>
  <si>
    <t>County Contributions to Medicaid (Section 30)</t>
  </si>
  <si>
    <t>Alarm Systems (Sections 20 and 21)</t>
  </si>
  <si>
    <t>1301</t>
  </si>
  <si>
    <t>1350</t>
  </si>
  <si>
    <t>Salvaged Vessels (Section 1)</t>
  </si>
  <si>
    <t>1611</t>
  </si>
  <si>
    <t>1425</t>
  </si>
  <si>
    <t>1136</t>
  </si>
  <si>
    <t>994</t>
  </si>
  <si>
    <t>Transaction Fees Collected from Vendors for State Procurement Systems (Section 55)</t>
  </si>
  <si>
    <t>804</t>
  </si>
  <si>
    <t>Gaming-Thoroughbred Permitholders (Section 10)</t>
  </si>
  <si>
    <t>Florida College System Student Fees (Section 22)</t>
  </si>
  <si>
    <t>989</t>
  </si>
  <si>
    <t>Unclaimed Property – Virtual Currency (Section 39, 40, and 42)</t>
  </si>
  <si>
    <t>Strong Families Tax Credit Cap Increase (Section 45 and 46)</t>
  </si>
  <si>
    <t>Education</t>
  </si>
  <si>
    <t>Implementing the 2024-2025 General Appropiations Act</t>
  </si>
  <si>
    <t>Department of Transportation</t>
  </si>
  <si>
    <t>Salvage</t>
  </si>
  <si>
    <t>Insurance</t>
  </si>
  <si>
    <t>Regualtion of Water Resources</t>
  </si>
  <si>
    <t>Student Transporation Safety</t>
  </si>
  <si>
    <t>Gaming Licenses and Permits</t>
  </si>
  <si>
    <t>Chief Financial Officer</t>
  </si>
  <si>
    <t>Trust Funds</t>
  </si>
  <si>
    <t>Insurance Taxes</t>
  </si>
  <si>
    <t>Beverage Taxes and Fees</t>
  </si>
  <si>
    <t>Construction Work in Progress (Sections 1 and 2)</t>
  </si>
  <si>
    <t>2024-228</t>
  </si>
  <si>
    <t>2024-218</t>
  </si>
  <si>
    <t>5001</t>
  </si>
  <si>
    <t>2024-231</t>
  </si>
  <si>
    <t>General Appropriations Act</t>
  </si>
  <si>
    <t>Hillsborough County Local Option Surtax (Section 29)</t>
  </si>
  <si>
    <t>Moving Florida Forward (Section 11)</t>
  </si>
  <si>
    <t>2024-136</t>
  </si>
  <si>
    <t>2024-153</t>
  </si>
  <si>
    <t>2024-151</t>
  </si>
  <si>
    <t>2024-98</t>
  </si>
  <si>
    <t>2024-28</t>
  </si>
  <si>
    <t>2024-125</t>
  </si>
  <si>
    <t>2024-97</t>
  </si>
  <si>
    <t>2024-211</t>
  </si>
  <si>
    <t>2024-134</t>
  </si>
  <si>
    <t>2024-195</t>
  </si>
  <si>
    <t>2024-55</t>
  </si>
  <si>
    <t>2024-15</t>
  </si>
  <si>
    <t>Exemption of Homesteads - Implementing Bill</t>
  </si>
  <si>
    <t>Special Districts</t>
  </si>
  <si>
    <t>Alternative Mobility Funding Systems</t>
  </si>
  <si>
    <t>CDL Downgrade</t>
  </si>
  <si>
    <t>Services Provided by DHSMV</t>
  </si>
  <si>
    <t>Specialty License Plates</t>
  </si>
  <si>
    <t>Broadband</t>
  </si>
  <si>
    <t>License or Permit to Operate a Vehicle for Hire</t>
  </si>
  <si>
    <t>Career and Technical Education</t>
  </si>
  <si>
    <t>Certified Public Accountants</t>
  </si>
  <si>
    <t xml:space="preserve">Dentistry </t>
  </si>
  <si>
    <t>Nonprofit License Fees</t>
  </si>
  <si>
    <t>Barber and Cosmetologist Licensure Requirements</t>
  </si>
  <si>
    <t>Yacht Broker Licensing</t>
  </si>
  <si>
    <t>Property Rights in Confiscated Slot Machines and Proceeds of Forfeitures</t>
  </si>
  <si>
    <t>Healthcare Provider Licensure Fees</t>
  </si>
  <si>
    <t>Article V Fees/ Highway Safety Fees</t>
  </si>
  <si>
    <t>Local Taxes and Fees</t>
  </si>
  <si>
    <t>Lottery-EETF</t>
  </si>
  <si>
    <t>7017</t>
  </si>
  <si>
    <t>7019</t>
  </si>
  <si>
    <t>1077</t>
  </si>
  <si>
    <t>1198</t>
  </si>
  <si>
    <t>479</t>
  </si>
  <si>
    <t>405</t>
  </si>
  <si>
    <t>736</t>
  </si>
  <si>
    <t>403</t>
  </si>
  <si>
    <t>1147</t>
  </si>
  <si>
    <t>377</t>
  </si>
  <si>
    <t>7013</t>
  </si>
  <si>
    <t>917</t>
  </si>
  <si>
    <t>813</t>
  </si>
  <si>
    <t>938</t>
  </si>
  <si>
    <t>1569</t>
  </si>
  <si>
    <t>133</t>
  </si>
  <si>
    <t>92</t>
  </si>
  <si>
    <t>5203</t>
  </si>
  <si>
    <t>7016</t>
  </si>
  <si>
    <t>Affordable Housing - Area of Critical State Concern (Section 13)</t>
  </si>
  <si>
    <t>Affordable Housing - Opt Out (Section 16)</t>
  </si>
  <si>
    <t>Affordable Housing - Opt Out 99 Year Land Use Restriction (Section 16)</t>
  </si>
  <si>
    <t>Affordable Housing - Adjustments to 196.1979 (Section 14)</t>
  </si>
  <si>
    <t>Annual Inflation Adjustment to Homestead Exemption (1)</t>
  </si>
  <si>
    <t>the Conference adopted the following impact (with the 5th year cash impact being the recurring impact):</t>
  </si>
  <si>
    <t xml:space="preserve">7073 </t>
  </si>
  <si>
    <t>Backtaxes (Sections 4-Partial, 7, 9, 11, and 12)</t>
  </si>
  <si>
    <t>Strong Families Tax Credit Cap Increase (Sections 45 and 46)</t>
  </si>
  <si>
    <t>Clerk of Courts - Justice Administrative Commission (Sections 1, 2, 3, 6, and 12)</t>
  </si>
  <si>
    <t>Clerk of Courts - GR Fees Redirect to Clerks and County (Sections 5, 8, and 10)</t>
  </si>
  <si>
    <t xml:space="preserve">1077 </t>
  </si>
  <si>
    <t>Clerk of Courts - Miami-Dade Pilot Program (Section 11)</t>
  </si>
  <si>
    <t>Railroad Crossing (Sections 18 and 19)</t>
  </si>
  <si>
    <t>Distributions to Select Medical Centers (Section 48)</t>
  </si>
  <si>
    <t>Single Fee for Certain Regisered Agent Resignations (Sections 12-14)</t>
  </si>
  <si>
    <t>State of Emergency CIT Tax Return (Section 42)</t>
  </si>
  <si>
    <t>Indigent Care and Trauma Center Surtax (Section 30)</t>
  </si>
  <si>
    <t>Municipal Resort Tax (Section 27)</t>
  </si>
  <si>
    <t>6 Percent Lottery Retailer Commission (Sections 56 and 57)</t>
  </si>
  <si>
    <t>Freedom Month (Section 58)</t>
  </si>
  <si>
    <t>State of Emergency SUT Tax Return (Section 31)</t>
  </si>
  <si>
    <t>Adjuster Examinations and Sales Representatives (Sections 16 and 32)</t>
  </si>
  <si>
    <t>Child Care Tax Credit (Sections 26, 32, 39, 44, 49, 54, 55)</t>
  </si>
  <si>
    <t>Annual Adjustment to Homestead Exemption Value</t>
  </si>
  <si>
    <t>Exemption of Homesteads</t>
  </si>
  <si>
    <t>Clerk of Courts</t>
  </si>
  <si>
    <t>Corporate Actions</t>
  </si>
  <si>
    <t>Alternative Mobility Funding Systems and Impact Fees</t>
  </si>
  <si>
    <t>Regulation of Commercial Motor Vehicles</t>
  </si>
  <si>
    <t>Services Provided by the Department of Highway Safety and Motor Vehicles or Its Agents</t>
  </si>
  <si>
    <t>Exemption from Bona Fide Nonprofit Organizations</t>
  </si>
  <si>
    <t>Professional Licensing Requirements for Barbers and Cosmetologists</t>
  </si>
  <si>
    <t>Yacht and Ship Brokers' Act</t>
  </si>
  <si>
    <t>Property Seized by the Florida Gaming Control Commission</t>
  </si>
  <si>
    <t>Health Care</t>
  </si>
  <si>
    <t>------------------------**See CS/CS/CS/HB 1301 - Section 11**-----------------------</t>
  </si>
  <si>
    <t>Moving Florida Forward (Section 255)</t>
  </si>
  <si>
    <t>Moving Florida Forward (Section 103)</t>
  </si>
  <si>
    <t xml:space="preserve">Hillsborough County Local Option Surtax (Sections 281-284) </t>
  </si>
  <si>
    <t>Hillsborough County Local Option Surtax (Section 102)</t>
  </si>
  <si>
    <t xml:space="preserve">(1) If the constitutional amendment does not pass, the impact is zero. If approved, because the amendment is self-executing, </t>
  </si>
  <si>
    <t>Affordable Housing - 99 Year Land Use Restriction (Section 16)</t>
  </si>
  <si>
    <t>Piggyback (Sections 37 and 38)</t>
  </si>
  <si>
    <t>Sales and Tax/ Corporate Income Tax/ Other Taxes and Fees</t>
  </si>
  <si>
    <t>Taxation - Event Impacting Timely Challenge (Section 34)</t>
  </si>
  <si>
    <t>Taxation - Garnishment/Levy Bundling (Section 35)</t>
  </si>
  <si>
    <t>------------------------**See HB 5001 - Sections 281-284**---------------------------------</t>
  </si>
  <si>
    <t>VETOED</t>
  </si>
  <si>
    <t>2024-266</t>
  </si>
  <si>
    <t>2024-265</t>
  </si>
  <si>
    <t>2024-261</t>
  </si>
  <si>
    <t>2024-58</t>
  </si>
  <si>
    <t>2024-137</t>
  </si>
  <si>
    <t>2024-243</t>
  </si>
  <si>
    <t>2024-159</t>
  </si>
  <si>
    <t>2024-251</t>
  </si>
  <si>
    <t>2024-191</t>
  </si>
  <si>
    <t>Vacation Rentals</t>
  </si>
  <si>
    <t>Consumer Finance Loans</t>
  </si>
  <si>
    <t>Healthcare Workers Background Screening</t>
  </si>
  <si>
    <t>Hunting and Fishing License Fee Exemption for Disabled Veterans</t>
  </si>
  <si>
    <t>Building Regulations</t>
  </si>
  <si>
    <t>General Revenue Outlook/ Indian Gaming</t>
  </si>
  <si>
    <t>Sales and Use Tax/Tourist Development Taxes</t>
  </si>
  <si>
    <t>Other Taxes and Fees/Local Taxes and Fees</t>
  </si>
  <si>
    <t>Unclaimed Property</t>
  </si>
  <si>
    <t xml:space="preserve">(2) There is a current fiscal year impact for FY 2023-24 of $-161.2m for General Revenue and an offsetting $161.2 positive impact to State Trust Funds.      </t>
  </si>
  <si>
    <t>Distribution of Indian Gaming Revenue (2)</t>
  </si>
  <si>
    <t>Property Insurance Discount to Policyholders (Section 56)</t>
  </si>
  <si>
    <t>Local Registration of Vacation Rentals (Section 3)</t>
  </si>
  <si>
    <t>Charitable Organization Fees (Sections 13, 36)</t>
  </si>
  <si>
    <t xml:space="preserve">Tax Collector Convenience Fees (Section 15) </t>
  </si>
  <si>
    <t>Teacher Certification Fees (Section 26)</t>
  </si>
  <si>
    <t>Prepaid Toll Accounts (Section 6)</t>
  </si>
  <si>
    <t>1638</t>
  </si>
  <si>
    <t>280</t>
  </si>
  <si>
    <t>1347</t>
  </si>
  <si>
    <t>1084</t>
  </si>
  <si>
    <t>975</t>
  </si>
  <si>
    <t>7002</t>
  </si>
  <si>
    <t>1329</t>
  </si>
  <si>
    <t>267</t>
  </si>
  <si>
    <t>Funding for Environmental Resource Management</t>
  </si>
  <si>
    <t>Department of Agriculture and Consumer Services</t>
  </si>
  <si>
    <t>Background Screenings and Certifications</t>
  </si>
  <si>
    <t>Deregulation of Public Schools</t>
  </si>
  <si>
    <t>Veterans</t>
  </si>
  <si>
    <t>Student Transportation Safety</t>
  </si>
  <si>
    <t>Regulation of Water Resources</t>
  </si>
  <si>
    <t>Single Fee for Certain Registered Agent Resignations (Sections 12-14)</t>
  </si>
  <si>
    <t>Implementing the 2024-2025 General Appropriations Act</t>
  </si>
  <si>
    <t>Indian Gaming</t>
  </si>
  <si>
    <t>General Revenue Outlook</t>
  </si>
  <si>
    <t>Tourist Development Taxes</t>
  </si>
  <si>
    <t>Vacation Rentals (Sections 1, 2, 5)</t>
  </si>
  <si>
    <t>ISSUES WITH 2023-2024 IMPACTS</t>
  </si>
  <si>
    <t>2024-270</t>
  </si>
  <si>
    <t>2024-272</t>
  </si>
  <si>
    <t>2024-276</t>
  </si>
  <si>
    <t>FY 23-24</t>
  </si>
  <si>
    <t>General Revenue Outlook - Indian Gaming</t>
  </si>
  <si>
    <t xml:space="preserve">(1) There is a current fiscal year impact for FY 2023-24 of $-161.2m for General Revenue and an offsetting $161.2 positive impact to State Trust Funds.      </t>
  </si>
  <si>
    <t>Distribution of Indian Gaming Revenue (1)</t>
  </si>
  <si>
    <t>General Revenue Less Vetoes</t>
  </si>
  <si>
    <t xml:space="preserve"> By Source, General Revenue Sources Only </t>
  </si>
  <si>
    <t xml:space="preserve"> By Source </t>
  </si>
  <si>
    <t>Pari-Mutuel Wagering Trust Fund</t>
  </si>
  <si>
    <t>Revised, July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</si>
</sst>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  <numFmt numFmtId="169" formatCode="m/d/yyyy;@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78">
    <xf numFmtId="164" fontId="0" fillId="0" borderId="0" xfId="0"/>
    <xf numFmtId="164" fontId="18" fillId="0" borderId="0" xfId="0" applyFont="1" applyAlignment="1"/>
    <xf numFmtId="164" fontId="0" fillId="0" borderId="0" xfId="0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4" fontId="15" fillId="0" borderId="0" xfId="0" applyNumberFormat="1" applyFont="1" applyFill="1"/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3" xfId="0" applyFont="1" applyBorder="1" applyAlignment="1">
      <alignment vertical="top"/>
    </xf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Fill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86" fillId="0" borderId="0" xfId="0" applyFont="1" applyFill="1" applyAlignment="1">
      <alignment horizontal="center" vertical="center"/>
    </xf>
    <xf numFmtId="164" fontId="14" fillId="0" borderId="5" xfId="0" applyFont="1" applyFill="1" applyBorder="1" applyAlignment="1">
      <alignment horizontal="center" vertical="center"/>
    </xf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0" fillId="0" borderId="3" xfId="0" applyFont="1" applyFill="1" applyBorder="1" applyAlignment="1">
      <alignment vertical="top"/>
    </xf>
    <xf numFmtId="37" fontId="0" fillId="0" borderId="4" xfId="0" applyNumberFormat="1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 vertical="center"/>
    </xf>
    <xf numFmtId="164" fontId="85" fillId="0" borderId="0" xfId="0" applyFont="1" applyAlignment="1">
      <alignment horizontal="left" vertical="center"/>
    </xf>
    <xf numFmtId="165" fontId="4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4" fontId="0" fillId="0" borderId="0" xfId="0" applyNumberFormat="1" applyFont="1" applyFill="1" applyAlignment="1">
      <alignment vertical="center"/>
    </xf>
    <xf numFmtId="164" fontId="0" fillId="0" borderId="2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vertical="center"/>
    </xf>
    <xf numFmtId="164" fontId="0" fillId="0" borderId="2" xfId="0" applyFont="1" applyFill="1" applyBorder="1" applyAlignment="1">
      <alignment vertical="center"/>
    </xf>
    <xf numFmtId="164" fontId="87" fillId="0" borderId="2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14" fontId="0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left" vertical="center" wrapText="1"/>
    </xf>
    <xf numFmtId="164" fontId="0" fillId="0" borderId="0" xfId="0" applyFont="1" applyAlignment="1">
      <alignment vertical="center"/>
    </xf>
    <xf numFmtId="164" fontId="0" fillId="0" borderId="0" xfId="0" applyFill="1" applyBorder="1" applyAlignment="1">
      <alignment vertical="center"/>
    </xf>
    <xf numFmtId="164" fontId="0" fillId="0" borderId="0" xfId="0" applyFont="1" applyBorder="1" applyAlignment="1">
      <alignment vertical="center"/>
    </xf>
    <xf numFmtId="164" fontId="0" fillId="0" borderId="0" xfId="0" applyFont="1" applyFill="1" applyBorder="1" applyAlignment="1">
      <alignment vertical="center"/>
    </xf>
    <xf numFmtId="164" fontId="15" fillId="0" borderId="0" xfId="0" applyFont="1" applyBorder="1" applyAlignment="1">
      <alignment horizontal="right" vertical="center"/>
    </xf>
    <xf numFmtId="164" fontId="15" fillId="0" borderId="6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vertical="center"/>
    </xf>
    <xf numFmtId="164" fontId="0" fillId="0" borderId="0" xfId="0" applyAlignment="1">
      <alignment vertical="center"/>
    </xf>
    <xf numFmtId="164" fontId="0" fillId="0" borderId="0" xfId="0" applyFont="1" applyFill="1" applyBorder="1" applyAlignment="1">
      <alignment horizontal="left" vertical="center" wrapText="1"/>
    </xf>
    <xf numFmtId="164" fontId="15" fillId="0" borderId="24" xfId="0" applyNumberFormat="1" applyFont="1" applyFill="1" applyBorder="1" applyAlignment="1">
      <alignment horizontal="center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horizontal="center" vertical="center"/>
    </xf>
    <xf numFmtId="37" fontId="15" fillId="0" borderId="0" xfId="0" applyNumberFormat="1" applyFont="1" applyFill="1" applyBorder="1" applyAlignment="1" applyProtection="1">
      <alignment vertical="center"/>
    </xf>
    <xf numFmtId="14" fontId="15" fillId="0" borderId="0" xfId="0" applyNumberFormat="1" applyFont="1" applyFill="1" applyBorder="1" applyAlignment="1" applyProtection="1">
      <alignment vertical="center"/>
    </xf>
    <xf numFmtId="37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left" vertical="center" wrapText="1"/>
    </xf>
    <xf numFmtId="37" fontId="0" fillId="0" borderId="0" xfId="0" applyNumberFormat="1" applyFont="1" applyFill="1" applyAlignment="1">
      <alignment vertical="center"/>
    </xf>
    <xf numFmtId="37" fontId="0" fillId="0" borderId="0" xfId="0" applyNumberFormat="1" applyFont="1" applyFill="1" applyBorder="1" applyAlignment="1" applyProtection="1">
      <alignment vertical="center"/>
    </xf>
    <xf numFmtId="164" fontId="0" fillId="0" borderId="0" xfId="0" applyFont="1" applyFill="1" applyAlignment="1">
      <alignment vertical="center" wrapText="1"/>
    </xf>
    <xf numFmtId="164" fontId="0" fillId="0" borderId="0" xfId="0" applyFont="1" applyFill="1" applyAlignment="1">
      <alignment horizontal="right" vertical="center"/>
    </xf>
    <xf numFmtId="164" fontId="0" fillId="0" borderId="0" xfId="0" applyFill="1" applyAlignment="1">
      <alignment vertical="center"/>
    </xf>
    <xf numFmtId="37" fontId="0" fillId="0" borderId="0" xfId="0" applyNumberFormat="1" applyFont="1" applyFill="1" applyBorder="1" applyAlignment="1">
      <alignment vertical="center" wrapText="1"/>
    </xf>
    <xf numFmtId="37" fontId="16" fillId="0" borderId="0" xfId="0" applyNumberFormat="1" applyFont="1" applyFill="1" applyBorder="1" applyAlignment="1" applyProtection="1">
      <alignment vertical="center"/>
    </xf>
    <xf numFmtId="1" fontId="0" fillId="0" borderId="0" xfId="0" applyNumberFormat="1" applyFont="1" applyFill="1" applyAlignment="1">
      <alignment horizontal="left" vertical="center"/>
    </xf>
    <xf numFmtId="14" fontId="0" fillId="0" borderId="0" xfId="0" applyNumberFormat="1" applyFont="1" applyFill="1" applyAlignment="1">
      <alignment horizontal="left" vertical="center" wrapText="1"/>
    </xf>
    <xf numFmtId="37" fontId="0" fillId="0" borderId="0" xfId="0" applyNumberFormat="1" applyFont="1" applyFill="1" applyAlignment="1">
      <alignment horizontal="left" vertical="center"/>
    </xf>
    <xf numFmtId="164" fontId="0" fillId="0" borderId="0" xfId="0" applyFont="1" applyFill="1" applyAlignment="1">
      <alignment horizontal="left" vertical="center"/>
    </xf>
    <xf numFmtId="164" fontId="0" fillId="0" borderId="0" xfId="0" applyFont="1" applyAlignment="1">
      <alignment horizontal="left" vertical="center"/>
    </xf>
    <xf numFmtId="164" fontId="0" fillId="0" borderId="0" xfId="0" applyFont="1" applyFill="1" applyAlignment="1">
      <alignment horizontal="left" vertical="center" wrapText="1"/>
    </xf>
    <xf numFmtId="14" fontId="0" fillId="0" borderId="0" xfId="0" applyNumberFormat="1" applyFont="1" applyFill="1" applyAlignment="1">
      <alignment horizontal="left" vertical="center"/>
    </xf>
    <xf numFmtId="37" fontId="85" fillId="0" borderId="0" xfId="0" applyNumberFormat="1" applyFont="1" applyFill="1" applyAlignment="1">
      <alignment horizontal="center" vertical="center"/>
    </xf>
    <xf numFmtId="37" fontId="0" fillId="0" borderId="0" xfId="0" applyNumberFormat="1" applyFont="1" applyFill="1" applyAlignment="1">
      <alignment horizontal="center" vertical="center"/>
    </xf>
    <xf numFmtId="37" fontId="0" fillId="0" borderId="2" xfId="0" applyNumberFormat="1" applyFont="1" applyFill="1" applyBorder="1" applyAlignment="1">
      <alignment vertical="center"/>
    </xf>
    <xf numFmtId="37" fontId="0" fillId="0" borderId="3" xfId="0" applyNumberFormat="1" applyFont="1" applyFill="1" applyBorder="1" applyAlignment="1">
      <alignment vertical="center"/>
    </xf>
    <xf numFmtId="164" fontId="15" fillId="0" borderId="26" xfId="0" applyFont="1" applyBorder="1" applyAlignment="1">
      <alignment horizontal="right" vertical="center"/>
    </xf>
    <xf numFmtId="164" fontId="15" fillId="0" borderId="21" xfId="0" applyFont="1" applyBorder="1" applyAlignment="1">
      <alignment horizontal="right" vertical="center"/>
    </xf>
    <xf numFmtId="164" fontId="0" fillId="0" borderId="0" xfId="0" applyFont="1" applyFill="1" applyBorder="1" applyAlignment="1">
      <alignment horizontal="left" vertical="center"/>
    </xf>
    <xf numFmtId="164" fontId="15" fillId="0" borderId="0" xfId="0" applyFont="1" applyAlignment="1">
      <alignment vertical="center"/>
    </xf>
    <xf numFmtId="164" fontId="15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 applyProtection="1">
      <alignment vertical="top" wrapText="1"/>
    </xf>
    <xf numFmtId="164" fontId="14" fillId="0" borderId="1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horizontal="center" vertical="center"/>
    </xf>
    <xf numFmtId="37" fontId="0" fillId="0" borderId="26" xfId="0" applyNumberFormat="1" applyFont="1" applyFill="1" applyBorder="1" applyAlignment="1" applyProtection="1">
      <alignment vertical="center"/>
    </xf>
    <xf numFmtId="164" fontId="0" fillId="0" borderId="26" xfId="0" applyBorder="1" applyAlignment="1">
      <alignment vertical="center"/>
    </xf>
    <xf numFmtId="0" fontId="0" fillId="0" borderId="26" xfId="0" applyNumberFormat="1" applyFont="1" applyFill="1" applyBorder="1" applyAlignment="1">
      <alignment horizontal="left" vertical="center" wrapText="1"/>
    </xf>
    <xf numFmtId="164" fontId="0" fillId="0" borderId="26" xfId="0" applyFont="1" applyFill="1" applyBorder="1" applyAlignment="1">
      <alignment horizontal="left" vertical="center" wrapText="1"/>
    </xf>
    <xf numFmtId="164" fontId="15" fillId="0" borderId="3" xfId="0" applyFont="1" applyFill="1" applyBorder="1" applyAlignment="1">
      <alignment horizontal="right" vertical="center"/>
    </xf>
    <xf numFmtId="164" fontId="15" fillId="0" borderId="0" xfId="0" applyFont="1" applyFill="1" applyBorder="1" applyAlignment="1">
      <alignment horizontal="right" vertical="center"/>
    </xf>
    <xf numFmtId="164" fontId="15" fillId="0" borderId="6" xfId="0" applyFont="1" applyFill="1" applyBorder="1" applyAlignment="1">
      <alignment horizontal="center" vertical="center"/>
    </xf>
    <xf numFmtId="164" fontId="0" fillId="0" borderId="27" xfId="0" applyFont="1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right" vertical="center"/>
    </xf>
    <xf numFmtId="164" fontId="0" fillId="0" borderId="3" xfId="0" applyFont="1" applyFill="1" applyBorder="1" applyAlignment="1">
      <alignment horizontal="left" vertical="center"/>
    </xf>
    <xf numFmtId="164" fontId="0" fillId="0" borderId="8" xfId="0" applyFont="1" applyFill="1" applyBorder="1" applyAlignment="1">
      <alignment horizontal="left" vertical="center"/>
    </xf>
    <xf numFmtId="1" fontId="0" fillId="0" borderId="8" xfId="0" applyNumberFormat="1" applyFont="1" applyFill="1" applyBorder="1" applyAlignment="1">
      <alignment horizontal="left" vertical="center"/>
    </xf>
    <xf numFmtId="1" fontId="0" fillId="0" borderId="3" xfId="0" applyNumberFormat="1" applyFont="1" applyFill="1" applyBorder="1" applyAlignment="1">
      <alignment horizontal="left" vertical="center"/>
    </xf>
    <xf numFmtId="1" fontId="0" fillId="0" borderId="28" xfId="0" applyNumberFormat="1" applyFont="1" applyFill="1" applyBorder="1" applyAlignment="1">
      <alignment horizontal="left" vertical="center"/>
    </xf>
    <xf numFmtId="14" fontId="0" fillId="0" borderId="8" xfId="0" applyNumberFormat="1" applyFont="1" applyFill="1" applyBorder="1" applyAlignment="1">
      <alignment horizontal="left" vertical="center"/>
    </xf>
    <xf numFmtId="14" fontId="0" fillId="0" borderId="3" xfId="0" applyNumberFormat="1" applyFont="1" applyFill="1" applyBorder="1" applyAlignment="1">
      <alignment horizontal="left" vertical="center"/>
    </xf>
    <xf numFmtId="14" fontId="0" fillId="0" borderId="28" xfId="0" applyNumberFormat="1" applyFont="1" applyFill="1" applyBorder="1" applyAlignment="1">
      <alignment horizontal="left" vertical="center"/>
    </xf>
    <xf numFmtId="49" fontId="0" fillId="0" borderId="3" xfId="0" applyNumberFormat="1" applyFon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164" fontId="0" fillId="0" borderId="28" xfId="0" applyFont="1" applyFill="1" applyBorder="1" applyAlignment="1">
      <alignment horizontal="left" vertical="center"/>
    </xf>
    <xf numFmtId="49" fontId="0" fillId="0" borderId="28" xfId="0" applyNumberFormat="1" applyFont="1" applyFill="1" applyBorder="1" applyAlignment="1">
      <alignment horizontal="left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5" fillId="0" borderId="25" xfId="0" applyNumberFormat="1" applyFont="1" applyFill="1" applyBorder="1" applyAlignment="1">
      <alignment horizontal="center" vertical="center"/>
    </xf>
    <xf numFmtId="164" fontId="86" fillId="0" borderId="0" xfId="0" applyFont="1" applyFill="1" applyBorder="1" applyAlignment="1">
      <alignment horizontal="center" vertical="center"/>
    </xf>
    <xf numFmtId="164" fontId="14" fillId="0" borderId="6" xfId="0" applyFont="1" applyFill="1" applyBorder="1" applyAlignment="1">
      <alignment horizontal="center" vertical="center"/>
    </xf>
    <xf numFmtId="164" fontId="14" fillId="0" borderId="3" xfId="0" applyFont="1" applyFill="1" applyBorder="1" applyAlignment="1">
      <alignment horizontal="center" vertical="center"/>
    </xf>
    <xf numFmtId="164" fontId="15" fillId="0" borderId="29" xfId="0" applyFont="1" applyFill="1" applyBorder="1" applyAlignment="1">
      <alignment horizontal="center" vertical="center"/>
    </xf>
    <xf numFmtId="164" fontId="15" fillId="0" borderId="30" xfId="0" applyFont="1" applyFill="1" applyBorder="1" applyAlignment="1">
      <alignment horizontal="center" vertical="center"/>
    </xf>
    <xf numFmtId="164" fontId="0" fillId="0" borderId="30" xfId="0" applyFont="1" applyFill="1" applyBorder="1" applyAlignment="1">
      <alignment horizontal="center" vertical="center"/>
    </xf>
    <xf numFmtId="164" fontId="0" fillId="0" borderId="29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29" xfId="0" applyFont="1" applyFill="1" applyBorder="1" applyAlignment="1">
      <alignment horizontal="left" vertical="center"/>
    </xf>
    <xf numFmtId="164" fontId="15" fillId="0" borderId="28" xfId="0" applyFont="1" applyFill="1" applyBorder="1" applyAlignment="1">
      <alignment horizontal="right" vertical="center"/>
    </xf>
    <xf numFmtId="164" fontId="15" fillId="0" borderId="0" xfId="0" applyFont="1" applyAlignment="1">
      <alignment horizontal="center" vertical="top"/>
    </xf>
    <xf numFmtId="37" fontId="0" fillId="0" borderId="5" xfId="0" applyNumberFormat="1" applyFont="1" applyFill="1" applyBorder="1" applyAlignment="1" applyProtection="1">
      <alignment horizontal="right" vertical="center"/>
    </xf>
    <xf numFmtId="1" fontId="0" fillId="0" borderId="5" xfId="0" applyNumberFormat="1" applyFont="1" applyFill="1" applyBorder="1" applyAlignment="1" applyProtection="1">
      <alignment horizontal="right" vertical="center"/>
    </xf>
    <xf numFmtId="169" fontId="0" fillId="0" borderId="1" xfId="0" applyNumberFormat="1" applyFont="1" applyFill="1" applyBorder="1" applyAlignment="1" applyProtection="1">
      <alignment horizontal="right" vertical="center"/>
    </xf>
    <xf numFmtId="0" fontId="0" fillId="0" borderId="5" xfId="0" applyNumberFormat="1" applyFont="1" applyFill="1" applyBorder="1" applyAlignment="1">
      <alignment horizontal="right" vertical="center" wrapText="1"/>
    </xf>
    <xf numFmtId="0" fontId="0" fillId="0" borderId="1" xfId="0" applyNumberFormat="1" applyFont="1" applyFill="1" applyBorder="1" applyAlignment="1">
      <alignment horizontal="left" vertical="center" wrapText="1"/>
    </xf>
    <xf numFmtId="164" fontId="0" fillId="0" borderId="5" xfId="0" applyFont="1" applyFill="1" applyBorder="1" applyAlignment="1">
      <alignment horizontal="left" vertical="center" wrapText="1"/>
    </xf>
    <xf numFmtId="164" fontId="0" fillId="0" borderId="1" xfId="0" applyFont="1" applyBorder="1" applyAlignment="1">
      <alignment horizontal="left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9" xfId="0" applyNumberFormat="1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37" fontId="15" fillId="0" borderId="27" xfId="0" applyNumberFormat="1" applyFont="1" applyFill="1" applyBorder="1" applyAlignment="1" applyProtection="1">
      <alignment vertical="center"/>
    </xf>
    <xf numFmtId="37" fontId="15" fillId="0" borderId="31" xfId="0" applyNumberFormat="1" applyFont="1" applyFill="1" applyBorder="1" applyAlignment="1" applyProtection="1">
      <alignment vertical="center"/>
    </xf>
    <xf numFmtId="14" fontId="15" fillId="0" borderId="31" xfId="0" applyNumberFormat="1" applyFont="1" applyFill="1" applyBorder="1" applyAlignment="1" applyProtection="1">
      <alignment vertical="center"/>
    </xf>
    <xf numFmtId="37" fontId="15" fillId="0" borderId="31" xfId="0" applyNumberFormat="1" applyFont="1" applyFill="1" applyBorder="1" applyAlignment="1">
      <alignment vertical="center" wrapText="1"/>
    </xf>
    <xf numFmtId="0" fontId="15" fillId="0" borderId="31" xfId="0" applyNumberFormat="1" applyFont="1" applyFill="1" applyBorder="1" applyAlignment="1">
      <alignment horizontal="left" vertical="center" wrapText="1"/>
    </xf>
    <xf numFmtId="164" fontId="15" fillId="0" borderId="31" xfId="0" applyFont="1" applyBorder="1" applyAlignment="1">
      <alignment horizontal="center" vertical="top"/>
    </xf>
    <xf numFmtId="164" fontId="15" fillId="0" borderId="31" xfId="0" applyFont="1" applyBorder="1" applyAlignment="1">
      <alignment horizontal="right" vertical="center"/>
    </xf>
    <xf numFmtId="164" fontId="15" fillId="0" borderId="31" xfId="0" applyNumberFormat="1" applyFont="1" applyFill="1" applyBorder="1" applyAlignment="1">
      <alignment horizontal="center" vertical="center"/>
    </xf>
    <xf numFmtId="164" fontId="15" fillId="0" borderId="7" xfId="0" applyNumberFormat="1" applyFont="1" applyFill="1" applyBorder="1" applyAlignment="1">
      <alignment horizontal="center" vertical="center"/>
    </xf>
    <xf numFmtId="37" fontId="15" fillId="0" borderId="6" xfId="0" applyNumberFormat="1" applyFont="1" applyFill="1" applyBorder="1" applyAlignment="1" applyProtection="1">
      <alignment vertical="center"/>
    </xf>
    <xf numFmtId="37" fontId="15" fillId="0" borderId="23" xfId="0" applyNumberFormat="1" applyFont="1" applyFill="1" applyBorder="1" applyAlignment="1" applyProtection="1">
      <alignment vertical="center"/>
    </xf>
    <xf numFmtId="37" fontId="15" fillId="0" borderId="21" xfId="0" applyNumberFormat="1" applyFont="1" applyFill="1" applyBorder="1" applyAlignment="1" applyProtection="1">
      <alignment vertical="center"/>
    </xf>
    <xf numFmtId="14" fontId="15" fillId="0" borderId="21" xfId="0" applyNumberFormat="1" applyFont="1" applyFill="1" applyBorder="1" applyAlignment="1" applyProtection="1">
      <alignment vertical="center"/>
    </xf>
    <xf numFmtId="37" fontId="15" fillId="0" borderId="21" xfId="0" applyNumberFormat="1" applyFont="1" applyFill="1" applyBorder="1" applyAlignment="1">
      <alignment vertical="center" wrapText="1"/>
    </xf>
    <xf numFmtId="0" fontId="15" fillId="0" borderId="21" xfId="0" applyNumberFormat="1" applyFont="1" applyFill="1" applyBorder="1" applyAlignment="1">
      <alignment horizontal="left" vertical="center" wrapText="1"/>
    </xf>
    <xf numFmtId="164" fontId="15" fillId="0" borderId="0" xfId="0" applyFont="1" applyAlignment="1">
      <alignment horizontal="right" vertical="center"/>
    </xf>
    <xf numFmtId="164" fontId="0" fillId="0" borderId="2" xfId="0" applyFont="1" applyFill="1" applyBorder="1" applyAlignment="1">
      <alignment horizontal="left" vertical="center"/>
    </xf>
    <xf numFmtId="164" fontId="0" fillId="0" borderId="8" xfId="0" applyFont="1" applyFill="1" applyBorder="1" applyAlignment="1">
      <alignment horizontal="left" vertical="center" wrapText="1"/>
    </xf>
    <xf numFmtId="49" fontId="0" fillId="0" borderId="2" xfId="0" applyNumberFormat="1" applyFont="1" applyFill="1" applyBorder="1" applyAlignment="1">
      <alignment horizontal="left" vertical="center"/>
    </xf>
    <xf numFmtId="49" fontId="0" fillId="0" borderId="6" xfId="0" applyNumberFormat="1" applyFont="1" applyFill="1" applyBorder="1" applyAlignment="1">
      <alignment horizontal="left" vertical="center"/>
    </xf>
    <xf numFmtId="49" fontId="0" fillId="0" borderId="30" xfId="0" applyNumberFormat="1" applyFont="1" applyFill="1" applyBorder="1" applyAlignment="1">
      <alignment horizontal="left" vertical="center"/>
    </xf>
    <xf numFmtId="164" fontId="0" fillId="0" borderId="0" xfId="0" applyFont="1" applyFill="1" applyBorder="1" applyAlignment="1">
      <alignment horizontal="center" vertical="center"/>
    </xf>
    <xf numFmtId="164" fontId="15" fillId="0" borderId="3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left" vertical="center"/>
    </xf>
    <xf numFmtId="164" fontId="15" fillId="0" borderId="8" xfId="0" applyFont="1" applyFill="1" applyBorder="1" applyAlignment="1">
      <alignment horizontal="left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" fontId="15" fillId="0" borderId="8" xfId="0" applyNumberFormat="1" applyFont="1" applyFill="1" applyBorder="1" applyAlignment="1">
      <alignment horizontal="left" vertical="center"/>
    </xf>
    <xf numFmtId="14" fontId="15" fillId="0" borderId="8" xfId="0" applyNumberFormat="1" applyFont="1" applyFill="1" applyBorder="1" applyAlignment="1">
      <alignment horizontal="left" vertical="center"/>
    </xf>
    <xf numFmtId="164" fontId="15" fillId="0" borderId="0" xfId="0" applyFont="1" applyFill="1" applyBorder="1" applyAlignment="1">
      <alignment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8" fontId="15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left" vertical="center"/>
    </xf>
    <xf numFmtId="49" fontId="15" fillId="0" borderId="0" xfId="0" applyNumberFormat="1" applyFont="1" applyFill="1" applyBorder="1" applyAlignment="1">
      <alignment horizontal="left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0" fillId="0" borderId="6" xfId="0" quotePrefix="1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0" xfId="0" quotePrefix="1" applyFont="1" applyFill="1" applyBorder="1" applyAlignment="1">
      <alignment horizontal="center" vertical="center"/>
    </xf>
    <xf numFmtId="164" fontId="0" fillId="0" borderId="8" xfId="0" quotePrefix="1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</xdr:colOff>
      <xdr:row>189</xdr:row>
      <xdr:rowOff>123825</xdr:rowOff>
    </xdr:from>
    <xdr:to>
      <xdr:col>5</xdr:col>
      <xdr:colOff>1785898</xdr:colOff>
      <xdr:row>199</xdr:row>
      <xdr:rowOff>76200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6" y="14878050"/>
          <a:ext cx="6891297" cy="157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391584</xdr:colOff>
      <xdr:row>184</xdr:row>
      <xdr:rowOff>137583</xdr:rowOff>
    </xdr:from>
    <xdr:to>
      <xdr:col>5</xdr:col>
      <xdr:colOff>2207684</xdr:colOff>
      <xdr:row>194</xdr:row>
      <xdr:rowOff>144526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01" y="26987500"/>
          <a:ext cx="6991350" cy="15944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157"/>
  <sheetViews>
    <sheetView tabSelected="1" zoomScaleNormal="100" workbookViewId="0">
      <pane xSplit="4" ySplit="7" topLeftCell="E153" activePane="bottomRight" state="frozen"/>
      <selection activeCell="F52" sqref="F52"/>
      <selection pane="topRight" activeCell="F52" sqref="F52"/>
      <selection pane="bottomLeft" activeCell="F52" sqref="F52"/>
      <selection pane="bottomRight" sqref="A1:O213"/>
    </sheetView>
  </sheetViews>
  <sheetFormatPr defaultColWidth="9.140625" defaultRowHeight="12.75"/>
  <cols>
    <col min="1" max="1" width="10" style="157" customWidth="1"/>
    <col min="2" max="2" width="8.42578125" style="118" customWidth="1"/>
    <col min="3" max="3" width="10.7109375" style="148" customWidth="1"/>
    <col min="4" max="4" width="16.140625" style="146" customWidth="1"/>
    <col min="5" max="5" width="76.5703125" style="77" customWidth="1"/>
    <col min="6" max="6" width="91" style="149" customWidth="1"/>
    <col min="7" max="7" width="53.140625" style="149" customWidth="1"/>
    <col min="8" max="8" width="10.85546875" style="31" customWidth="1"/>
    <col min="9" max="15" width="8.140625" style="31" customWidth="1"/>
    <col min="16" max="16" width="2.28515625" style="31" customWidth="1"/>
    <col min="17" max="17" width="8.42578125" style="83" bestFit="1" customWidth="1"/>
    <col min="18" max="18" width="8.42578125" style="85" bestFit="1" customWidth="1"/>
    <col min="19" max="19" width="8.42578125" style="85" customWidth="1"/>
    <col min="20" max="20" width="7.42578125" style="85" customWidth="1"/>
    <col min="21" max="21" width="7.85546875" style="85" customWidth="1"/>
    <col min="22" max="22" width="6.42578125" style="85" customWidth="1"/>
    <col min="23" max="23" width="8.42578125" style="85" bestFit="1" customWidth="1"/>
    <col min="24" max="24" width="8.42578125" style="86" bestFit="1" customWidth="1"/>
    <col min="25" max="25" width="2.28515625" style="31" customWidth="1"/>
    <col min="26" max="33" width="8.140625" style="31" customWidth="1"/>
    <col min="34" max="34" width="2.28515625" style="31" customWidth="1"/>
    <col min="35" max="42" width="8.140625" style="31" customWidth="1"/>
    <col min="43" max="43" width="2.28515625" style="31" customWidth="1"/>
    <col min="44" max="51" width="8.140625" style="31" customWidth="1"/>
    <col min="52" max="52" width="9.140625" style="31"/>
    <col min="53" max="16384" width="9.140625" style="77"/>
  </cols>
  <sheetData>
    <row r="1" spans="1:51">
      <c r="A1" s="115"/>
      <c r="B1" s="81"/>
      <c r="C1" s="81"/>
      <c r="D1" s="160"/>
      <c r="E1" s="81"/>
      <c r="F1" s="116" t="s">
        <v>94</v>
      </c>
      <c r="G1" s="117"/>
      <c r="H1" s="81"/>
      <c r="I1" s="81"/>
      <c r="J1" s="81"/>
      <c r="K1" s="81"/>
      <c r="L1" s="81"/>
      <c r="M1" s="81"/>
      <c r="N1" s="81"/>
      <c r="O1" s="81"/>
      <c r="P1" s="196"/>
      <c r="Q1" s="82"/>
      <c r="R1" s="82"/>
      <c r="S1" s="82"/>
      <c r="T1" s="82"/>
      <c r="U1" s="82"/>
      <c r="V1" s="82"/>
      <c r="W1" s="82"/>
      <c r="X1" s="82"/>
      <c r="Y1" s="196"/>
      <c r="Z1" s="81"/>
      <c r="AA1" s="81"/>
      <c r="AB1" s="81"/>
      <c r="AC1" s="81"/>
      <c r="AD1" s="81"/>
      <c r="AE1" s="81"/>
      <c r="AF1" s="81"/>
      <c r="AG1" s="81"/>
      <c r="AI1" s="81"/>
      <c r="AJ1" s="81"/>
      <c r="AK1" s="81"/>
      <c r="AL1" s="81"/>
      <c r="AM1" s="81"/>
      <c r="AN1" s="81"/>
      <c r="AO1" s="81"/>
      <c r="AP1" s="81"/>
      <c r="AR1" s="81"/>
      <c r="AS1" s="81"/>
      <c r="AT1" s="81"/>
      <c r="AU1" s="81"/>
      <c r="AV1" s="81"/>
      <c r="AW1" s="81"/>
      <c r="AX1" s="81"/>
      <c r="AY1" s="81"/>
    </row>
    <row r="2" spans="1:51">
      <c r="A2" s="115"/>
      <c r="B2" s="81"/>
      <c r="C2" s="81"/>
      <c r="D2" s="160"/>
      <c r="E2" s="81"/>
      <c r="F2" s="116" t="s">
        <v>9</v>
      </c>
      <c r="G2" s="117"/>
      <c r="H2" s="81"/>
      <c r="I2" s="81"/>
      <c r="J2" s="81"/>
      <c r="K2" s="81"/>
      <c r="L2" s="81"/>
      <c r="M2" s="81"/>
      <c r="N2" s="81"/>
      <c r="O2" s="81"/>
      <c r="P2" s="196"/>
      <c r="Q2" s="82"/>
      <c r="R2" s="82"/>
      <c r="S2" s="82"/>
      <c r="T2" s="82"/>
      <c r="U2" s="82"/>
      <c r="V2" s="82"/>
      <c r="W2" s="82"/>
      <c r="X2" s="82"/>
      <c r="Y2" s="196"/>
      <c r="Z2" s="81"/>
      <c r="AA2" s="81"/>
      <c r="AB2" s="81"/>
      <c r="AC2" s="81"/>
      <c r="AD2" s="81"/>
      <c r="AE2" s="81"/>
      <c r="AF2" s="81"/>
      <c r="AG2" s="81"/>
      <c r="AI2" s="81"/>
      <c r="AJ2" s="81"/>
      <c r="AK2" s="81"/>
      <c r="AL2" s="81"/>
      <c r="AM2" s="81"/>
      <c r="AN2" s="81"/>
      <c r="AO2" s="81"/>
      <c r="AP2" s="81"/>
      <c r="AR2" s="81"/>
      <c r="AS2" s="81"/>
      <c r="AT2" s="81"/>
      <c r="AU2" s="81"/>
      <c r="AV2" s="81"/>
      <c r="AW2" s="81"/>
      <c r="AX2" s="81"/>
      <c r="AY2" s="81"/>
    </row>
    <row r="3" spans="1:51">
      <c r="A3" s="115"/>
      <c r="B3" s="84"/>
      <c r="C3" s="84"/>
      <c r="D3" s="161"/>
      <c r="E3" s="84"/>
      <c r="F3" s="116"/>
      <c r="G3" s="117"/>
      <c r="H3" s="84"/>
      <c r="I3" s="84"/>
      <c r="J3" s="84"/>
      <c r="K3" s="84"/>
      <c r="L3" s="84"/>
      <c r="M3" s="84"/>
      <c r="N3" s="84"/>
      <c r="O3" s="84"/>
      <c r="P3" s="196"/>
      <c r="Q3" s="196"/>
      <c r="X3" s="196"/>
      <c r="Y3" s="196"/>
      <c r="Z3" s="84"/>
      <c r="AA3" s="84"/>
      <c r="AB3" s="84"/>
      <c r="AC3" s="84"/>
      <c r="AD3" s="84"/>
      <c r="AE3" s="84"/>
      <c r="AF3" s="84"/>
      <c r="AG3" s="84"/>
      <c r="AI3" s="84"/>
      <c r="AJ3" s="84"/>
      <c r="AK3" s="84"/>
      <c r="AL3" s="84"/>
      <c r="AM3" s="84"/>
      <c r="AN3" s="84"/>
      <c r="AO3" s="84"/>
      <c r="AP3" s="84"/>
      <c r="AR3" s="84"/>
      <c r="AS3" s="84"/>
      <c r="AT3" s="84"/>
      <c r="AU3" s="84"/>
      <c r="AV3" s="84"/>
      <c r="AW3" s="84"/>
      <c r="AX3" s="84"/>
      <c r="AY3" s="84"/>
    </row>
    <row r="4" spans="1:51">
      <c r="A4" s="118"/>
      <c r="B4" s="77"/>
      <c r="C4" s="77"/>
      <c r="F4" s="255" t="s">
        <v>334</v>
      </c>
      <c r="G4" s="77"/>
      <c r="P4" s="202"/>
      <c r="Q4" s="196"/>
      <c r="X4" s="196"/>
      <c r="Y4" s="202"/>
      <c r="AH4" s="87"/>
      <c r="AQ4" s="87"/>
    </row>
    <row r="5" spans="1:51">
      <c r="A5" s="119"/>
      <c r="B5" s="120"/>
      <c r="C5" s="121"/>
      <c r="D5" s="162"/>
      <c r="E5" s="121"/>
      <c r="F5" s="122"/>
      <c r="G5" s="121"/>
      <c r="H5" s="261" t="s">
        <v>55</v>
      </c>
      <c r="I5" s="262"/>
      <c r="J5" s="262"/>
      <c r="K5" s="262"/>
      <c r="L5" s="262"/>
      <c r="M5" s="262"/>
      <c r="N5" s="262"/>
      <c r="O5" s="263"/>
      <c r="P5" s="203"/>
      <c r="Q5" s="261" t="s">
        <v>87</v>
      </c>
      <c r="R5" s="262"/>
      <c r="S5" s="262"/>
      <c r="T5" s="262"/>
      <c r="U5" s="262"/>
      <c r="V5" s="262"/>
      <c r="W5" s="262"/>
      <c r="X5" s="263"/>
      <c r="Y5" s="204"/>
      <c r="Z5" s="261" t="s">
        <v>88</v>
      </c>
      <c r="AA5" s="262"/>
      <c r="AB5" s="262"/>
      <c r="AC5" s="262"/>
      <c r="AD5" s="262"/>
      <c r="AE5" s="262"/>
      <c r="AF5" s="262"/>
      <c r="AG5" s="263"/>
      <c r="AH5" s="204"/>
      <c r="AI5" s="261" t="s">
        <v>89</v>
      </c>
      <c r="AJ5" s="262"/>
      <c r="AK5" s="262"/>
      <c r="AL5" s="262"/>
      <c r="AM5" s="262"/>
      <c r="AN5" s="262"/>
      <c r="AO5" s="262"/>
      <c r="AP5" s="263"/>
      <c r="AR5" s="261" t="s">
        <v>93</v>
      </c>
      <c r="AS5" s="262"/>
      <c r="AT5" s="262"/>
      <c r="AU5" s="262"/>
      <c r="AV5" s="262"/>
      <c r="AW5" s="262"/>
      <c r="AX5" s="262"/>
      <c r="AY5" s="263"/>
    </row>
    <row r="6" spans="1:51">
      <c r="A6" s="114" t="s">
        <v>12</v>
      </c>
      <c r="B6" s="86" t="s">
        <v>10</v>
      </c>
      <c r="C6" s="123"/>
      <c r="D6" s="163"/>
      <c r="E6" s="123"/>
      <c r="F6" s="123"/>
      <c r="G6" s="123"/>
      <c r="H6" s="264" t="s">
        <v>3</v>
      </c>
      <c r="I6" s="265"/>
      <c r="J6" s="264" t="s">
        <v>4</v>
      </c>
      <c r="K6" s="265"/>
      <c r="L6" s="264" t="s">
        <v>15</v>
      </c>
      <c r="M6" s="265"/>
      <c r="N6" s="264" t="s">
        <v>5</v>
      </c>
      <c r="O6" s="265"/>
      <c r="P6" s="89"/>
      <c r="Q6" s="264" t="s">
        <v>3</v>
      </c>
      <c r="R6" s="265"/>
      <c r="S6" s="264" t="s">
        <v>4</v>
      </c>
      <c r="T6" s="265"/>
      <c r="U6" s="264" t="s">
        <v>15</v>
      </c>
      <c r="V6" s="265"/>
      <c r="W6" s="264" t="s">
        <v>5</v>
      </c>
      <c r="X6" s="265"/>
      <c r="Y6" s="89"/>
      <c r="Z6" s="264" t="s">
        <v>3</v>
      </c>
      <c r="AA6" s="265"/>
      <c r="AB6" s="264" t="s">
        <v>4</v>
      </c>
      <c r="AC6" s="265"/>
      <c r="AD6" s="264" t="s">
        <v>15</v>
      </c>
      <c r="AE6" s="265"/>
      <c r="AF6" s="264" t="s">
        <v>5</v>
      </c>
      <c r="AG6" s="265"/>
      <c r="AH6" s="89"/>
      <c r="AI6" s="264" t="s">
        <v>3</v>
      </c>
      <c r="AJ6" s="265"/>
      <c r="AK6" s="264" t="s">
        <v>4</v>
      </c>
      <c r="AL6" s="265"/>
      <c r="AM6" s="264" t="s">
        <v>15</v>
      </c>
      <c r="AN6" s="265"/>
      <c r="AO6" s="264" t="s">
        <v>5</v>
      </c>
      <c r="AP6" s="265"/>
      <c r="AQ6" s="89"/>
      <c r="AR6" s="264" t="s">
        <v>3</v>
      </c>
      <c r="AS6" s="265"/>
      <c r="AT6" s="264" t="s">
        <v>4</v>
      </c>
      <c r="AU6" s="265"/>
      <c r="AV6" s="264" t="s">
        <v>15</v>
      </c>
      <c r="AW6" s="265"/>
      <c r="AX6" s="264" t="s">
        <v>16</v>
      </c>
      <c r="AY6" s="265"/>
    </row>
    <row r="7" spans="1:51" s="31" customFormat="1">
      <c r="A7" s="91" t="s">
        <v>13</v>
      </c>
      <c r="B7" s="90" t="s">
        <v>11</v>
      </c>
      <c r="C7" s="91" t="s">
        <v>0</v>
      </c>
      <c r="D7" s="113" t="s">
        <v>6</v>
      </c>
      <c r="E7" s="91" t="s">
        <v>14</v>
      </c>
      <c r="F7" s="91" t="s">
        <v>1</v>
      </c>
      <c r="G7" s="91" t="s">
        <v>90</v>
      </c>
      <c r="H7" s="92" t="s">
        <v>2</v>
      </c>
      <c r="I7" s="92" t="s">
        <v>8</v>
      </c>
      <c r="J7" s="92" t="s">
        <v>2</v>
      </c>
      <c r="K7" s="92" t="s">
        <v>8</v>
      </c>
      <c r="L7" s="92" t="s">
        <v>2</v>
      </c>
      <c r="M7" s="92" t="s">
        <v>8</v>
      </c>
      <c r="N7" s="92" t="s">
        <v>2</v>
      </c>
      <c r="O7" s="92" t="s">
        <v>8</v>
      </c>
      <c r="P7" s="89"/>
      <c r="Q7" s="92" t="s">
        <v>2</v>
      </c>
      <c r="R7" s="92" t="s">
        <v>8</v>
      </c>
      <c r="S7" s="92" t="s">
        <v>2</v>
      </c>
      <c r="T7" s="92" t="s">
        <v>8</v>
      </c>
      <c r="U7" s="92" t="s">
        <v>2</v>
      </c>
      <c r="V7" s="92" t="s">
        <v>8</v>
      </c>
      <c r="W7" s="92" t="s">
        <v>2</v>
      </c>
      <c r="X7" s="92" t="s">
        <v>8</v>
      </c>
      <c r="Y7" s="89"/>
      <c r="Z7" s="92" t="s">
        <v>2</v>
      </c>
      <c r="AA7" s="92" t="s">
        <v>8</v>
      </c>
      <c r="AB7" s="92" t="s">
        <v>2</v>
      </c>
      <c r="AC7" s="92" t="s">
        <v>8</v>
      </c>
      <c r="AD7" s="92" t="s">
        <v>2</v>
      </c>
      <c r="AE7" s="92" t="s">
        <v>8</v>
      </c>
      <c r="AF7" s="92" t="s">
        <v>2</v>
      </c>
      <c r="AG7" s="92" t="s">
        <v>8</v>
      </c>
      <c r="AH7" s="89"/>
      <c r="AI7" s="92" t="s">
        <v>2</v>
      </c>
      <c r="AJ7" s="92" t="s">
        <v>8</v>
      </c>
      <c r="AK7" s="92" t="s">
        <v>2</v>
      </c>
      <c r="AL7" s="92" t="s">
        <v>8</v>
      </c>
      <c r="AM7" s="92" t="s">
        <v>2</v>
      </c>
      <c r="AN7" s="92" t="s">
        <v>8</v>
      </c>
      <c r="AO7" s="92" t="s">
        <v>2</v>
      </c>
      <c r="AP7" s="92" t="s">
        <v>8</v>
      </c>
      <c r="AQ7" s="89"/>
      <c r="AR7" s="92" t="s">
        <v>2</v>
      </c>
      <c r="AS7" s="92" t="s">
        <v>8</v>
      </c>
      <c r="AT7" s="92" t="s">
        <v>2</v>
      </c>
      <c r="AU7" s="92" t="s">
        <v>8</v>
      </c>
      <c r="AV7" s="92" t="s">
        <v>2</v>
      </c>
      <c r="AW7" s="92" t="s">
        <v>8</v>
      </c>
      <c r="AX7" s="92" t="s">
        <v>2</v>
      </c>
      <c r="AY7" s="92" t="s">
        <v>8</v>
      </c>
    </row>
    <row r="8" spans="1:51" s="31" customFormat="1">
      <c r="A8" s="240" t="s">
        <v>185</v>
      </c>
      <c r="B8" s="184">
        <v>685</v>
      </c>
      <c r="C8" s="187">
        <v>45460</v>
      </c>
      <c r="D8" s="242" t="s">
        <v>223</v>
      </c>
      <c r="E8" s="183" t="s">
        <v>259</v>
      </c>
      <c r="F8" s="182" t="s">
        <v>201</v>
      </c>
      <c r="G8" s="182" t="s">
        <v>48</v>
      </c>
      <c r="H8" s="179" t="s">
        <v>20</v>
      </c>
      <c r="I8" s="171" t="s">
        <v>20</v>
      </c>
      <c r="J8" s="179" t="s">
        <v>20</v>
      </c>
      <c r="K8" s="171" t="s">
        <v>20</v>
      </c>
      <c r="L8" s="179">
        <v>0</v>
      </c>
      <c r="M8" s="171">
        <v>0</v>
      </c>
      <c r="N8" s="179" t="s">
        <v>20</v>
      </c>
      <c r="O8" s="171" t="s">
        <v>20</v>
      </c>
      <c r="P8" s="89"/>
      <c r="Q8" s="179" t="s">
        <v>20</v>
      </c>
      <c r="R8" s="171" t="s">
        <v>20</v>
      </c>
      <c r="S8" s="179" t="s">
        <v>20</v>
      </c>
      <c r="T8" s="171" t="s">
        <v>20</v>
      </c>
      <c r="U8" s="179">
        <v>0</v>
      </c>
      <c r="V8" s="171">
        <v>0</v>
      </c>
      <c r="W8" s="179" t="s">
        <v>20</v>
      </c>
      <c r="X8" s="171" t="s">
        <v>20</v>
      </c>
      <c r="Y8" s="89"/>
      <c r="Z8" s="179" t="s">
        <v>20</v>
      </c>
      <c r="AA8" s="171" t="s">
        <v>20</v>
      </c>
      <c r="AB8" s="179" t="s">
        <v>20</v>
      </c>
      <c r="AC8" s="171" t="s">
        <v>20</v>
      </c>
      <c r="AD8" s="179">
        <v>0</v>
      </c>
      <c r="AE8" s="171">
        <v>0</v>
      </c>
      <c r="AF8" s="179" t="s">
        <v>20</v>
      </c>
      <c r="AG8" s="171" t="s">
        <v>20</v>
      </c>
      <c r="AH8" s="89"/>
      <c r="AI8" s="179" t="s">
        <v>20</v>
      </c>
      <c r="AJ8" s="171" t="s">
        <v>20</v>
      </c>
      <c r="AK8" s="179" t="s">
        <v>20</v>
      </c>
      <c r="AL8" s="171" t="s">
        <v>20</v>
      </c>
      <c r="AM8" s="179">
        <v>0</v>
      </c>
      <c r="AN8" s="171">
        <v>0</v>
      </c>
      <c r="AO8" s="179" t="s">
        <v>20</v>
      </c>
      <c r="AP8" s="171" t="s">
        <v>20</v>
      </c>
      <c r="AQ8" s="89"/>
      <c r="AR8" s="179" t="s">
        <v>20</v>
      </c>
      <c r="AS8" s="171" t="s">
        <v>20</v>
      </c>
      <c r="AT8" s="179" t="s">
        <v>20</v>
      </c>
      <c r="AU8" s="171" t="s">
        <v>20</v>
      </c>
      <c r="AV8" s="179">
        <v>0</v>
      </c>
      <c r="AW8" s="171">
        <v>0</v>
      </c>
      <c r="AX8" s="179" t="s">
        <v>20</v>
      </c>
      <c r="AY8" s="171" t="s">
        <v>20</v>
      </c>
    </row>
    <row r="9" spans="1:51" s="31" customFormat="1">
      <c r="A9" s="182"/>
      <c r="B9" s="184"/>
      <c r="C9" s="187"/>
      <c r="D9" s="190"/>
      <c r="E9" s="183"/>
      <c r="F9" s="182"/>
      <c r="G9" s="181" t="s">
        <v>5</v>
      </c>
      <c r="H9" s="178">
        <f t="shared" ref="H9:O9" si="0">SUM(H8)</f>
        <v>0</v>
      </c>
      <c r="I9" s="168">
        <f t="shared" si="0"/>
        <v>0</v>
      </c>
      <c r="J9" s="178">
        <f t="shared" si="0"/>
        <v>0</v>
      </c>
      <c r="K9" s="168">
        <f t="shared" si="0"/>
        <v>0</v>
      </c>
      <c r="L9" s="178">
        <f t="shared" si="0"/>
        <v>0</v>
      </c>
      <c r="M9" s="168">
        <f t="shared" si="0"/>
        <v>0</v>
      </c>
      <c r="N9" s="178">
        <f t="shared" si="0"/>
        <v>0</v>
      </c>
      <c r="O9" s="168">
        <f t="shared" si="0"/>
        <v>0</v>
      </c>
      <c r="P9" s="180"/>
      <c r="Q9" s="178">
        <f t="shared" ref="Q9:X9" si="1">SUM(Q8)</f>
        <v>0</v>
      </c>
      <c r="R9" s="168">
        <f t="shared" si="1"/>
        <v>0</v>
      </c>
      <c r="S9" s="178">
        <f t="shared" si="1"/>
        <v>0</v>
      </c>
      <c r="T9" s="168">
        <f t="shared" si="1"/>
        <v>0</v>
      </c>
      <c r="U9" s="178">
        <f t="shared" si="1"/>
        <v>0</v>
      </c>
      <c r="V9" s="168">
        <f t="shared" si="1"/>
        <v>0</v>
      </c>
      <c r="W9" s="178">
        <f t="shared" si="1"/>
        <v>0</v>
      </c>
      <c r="X9" s="168">
        <f t="shared" si="1"/>
        <v>0</v>
      </c>
      <c r="Y9" s="180"/>
      <c r="Z9" s="178">
        <f t="shared" ref="Z9:AG9" si="2">SUM(Z8)</f>
        <v>0</v>
      </c>
      <c r="AA9" s="168">
        <f t="shared" si="2"/>
        <v>0</v>
      </c>
      <c r="AB9" s="178">
        <f t="shared" si="2"/>
        <v>0</v>
      </c>
      <c r="AC9" s="168">
        <f t="shared" si="2"/>
        <v>0</v>
      </c>
      <c r="AD9" s="178">
        <f t="shared" si="2"/>
        <v>0</v>
      </c>
      <c r="AE9" s="168">
        <f t="shared" si="2"/>
        <v>0</v>
      </c>
      <c r="AF9" s="178">
        <f t="shared" si="2"/>
        <v>0</v>
      </c>
      <c r="AG9" s="168">
        <f t="shared" si="2"/>
        <v>0</v>
      </c>
      <c r="AH9" s="180"/>
      <c r="AI9" s="178">
        <f t="shared" ref="AI9:AP9" si="3">SUM(AI8)</f>
        <v>0</v>
      </c>
      <c r="AJ9" s="168">
        <f t="shared" si="3"/>
        <v>0</v>
      </c>
      <c r="AK9" s="178">
        <f t="shared" si="3"/>
        <v>0</v>
      </c>
      <c r="AL9" s="168">
        <f t="shared" si="3"/>
        <v>0</v>
      </c>
      <c r="AM9" s="178">
        <f t="shared" si="3"/>
        <v>0</v>
      </c>
      <c r="AN9" s="168">
        <f t="shared" si="3"/>
        <v>0</v>
      </c>
      <c r="AO9" s="178">
        <f t="shared" si="3"/>
        <v>0</v>
      </c>
      <c r="AP9" s="168">
        <f t="shared" si="3"/>
        <v>0</v>
      </c>
      <c r="AQ9" s="180"/>
      <c r="AR9" s="178">
        <f t="shared" ref="AR9:AY9" si="4">SUM(AR8)</f>
        <v>0</v>
      </c>
      <c r="AS9" s="168">
        <f t="shared" si="4"/>
        <v>0</v>
      </c>
      <c r="AT9" s="178">
        <f t="shared" si="4"/>
        <v>0</v>
      </c>
      <c r="AU9" s="168">
        <f t="shared" si="4"/>
        <v>0</v>
      </c>
      <c r="AV9" s="178">
        <f t="shared" si="4"/>
        <v>0</v>
      </c>
      <c r="AW9" s="168">
        <f t="shared" si="4"/>
        <v>0</v>
      </c>
      <c r="AX9" s="178">
        <f t="shared" si="4"/>
        <v>0</v>
      </c>
      <c r="AY9" s="168">
        <f t="shared" si="4"/>
        <v>0</v>
      </c>
    </row>
    <row r="10" spans="1:51" s="31" customFormat="1">
      <c r="A10" s="182"/>
      <c r="B10" s="184"/>
      <c r="C10" s="187"/>
      <c r="D10" s="190"/>
      <c r="E10" s="183"/>
      <c r="F10" s="182"/>
      <c r="G10" s="182"/>
      <c r="H10" s="83"/>
      <c r="I10" s="197"/>
      <c r="J10" s="83"/>
      <c r="K10" s="197"/>
      <c r="L10" s="83"/>
      <c r="M10" s="197"/>
      <c r="N10" s="83"/>
      <c r="O10" s="197"/>
      <c r="P10" s="89"/>
      <c r="Q10" s="83"/>
      <c r="R10" s="199"/>
      <c r="S10" s="83"/>
      <c r="T10" s="199"/>
      <c r="U10" s="83"/>
      <c r="V10" s="199"/>
      <c r="W10" s="83"/>
      <c r="X10" s="199"/>
      <c r="Y10" s="89"/>
      <c r="Z10" s="83"/>
      <c r="AA10" s="199"/>
      <c r="AB10" s="83"/>
      <c r="AC10" s="199"/>
      <c r="AD10" s="83"/>
      <c r="AE10" s="199"/>
      <c r="AF10" s="83"/>
      <c r="AG10" s="199"/>
      <c r="AH10" s="89"/>
      <c r="AI10" s="83"/>
      <c r="AJ10" s="199"/>
      <c r="AK10" s="83"/>
      <c r="AL10" s="199"/>
      <c r="AM10" s="83"/>
      <c r="AN10" s="199"/>
      <c r="AO10" s="83"/>
      <c r="AP10" s="199"/>
      <c r="AQ10" s="89"/>
      <c r="AR10" s="83"/>
      <c r="AS10" s="199"/>
      <c r="AT10" s="83"/>
      <c r="AU10" s="199"/>
      <c r="AV10" s="83"/>
      <c r="AW10" s="199"/>
      <c r="AX10" s="83"/>
      <c r="AY10" s="199"/>
    </row>
    <row r="11" spans="1:51" s="31" customFormat="1">
      <c r="A11" s="182" t="s">
        <v>105</v>
      </c>
      <c r="B11" s="184">
        <v>29</v>
      </c>
      <c r="C11" s="187">
        <v>45247</v>
      </c>
      <c r="D11" s="190">
        <v>113</v>
      </c>
      <c r="E11" s="183" t="s">
        <v>96</v>
      </c>
      <c r="F11" s="182" t="s">
        <v>95</v>
      </c>
      <c r="G11" s="182" t="s">
        <v>47</v>
      </c>
      <c r="H11" s="83">
        <v>0</v>
      </c>
      <c r="I11" s="197">
        <v>0</v>
      </c>
      <c r="J11" s="83">
        <v>0</v>
      </c>
      <c r="K11" s="197">
        <v>0</v>
      </c>
      <c r="L11" s="83" t="s">
        <v>26</v>
      </c>
      <c r="M11" s="197" t="s">
        <v>26</v>
      </c>
      <c r="N11" s="83" t="s">
        <v>26</v>
      </c>
      <c r="O11" s="197" t="s">
        <v>26</v>
      </c>
      <c r="P11" s="89"/>
      <c r="Q11" s="83">
        <v>0</v>
      </c>
      <c r="R11" s="199">
        <v>0</v>
      </c>
      <c r="S11" s="83">
        <v>0</v>
      </c>
      <c r="T11" s="199">
        <v>0</v>
      </c>
      <c r="U11" s="83" t="s">
        <v>26</v>
      </c>
      <c r="V11" s="199" t="s">
        <v>26</v>
      </c>
      <c r="W11" s="83" t="s">
        <v>26</v>
      </c>
      <c r="X11" s="199" t="s">
        <v>26</v>
      </c>
      <c r="Y11" s="89"/>
      <c r="Z11" s="83">
        <v>0</v>
      </c>
      <c r="AA11" s="199">
        <v>0</v>
      </c>
      <c r="AB11" s="83">
        <v>0</v>
      </c>
      <c r="AC11" s="199">
        <v>0</v>
      </c>
      <c r="AD11" s="83" t="s">
        <v>26</v>
      </c>
      <c r="AE11" s="199" t="s">
        <v>26</v>
      </c>
      <c r="AF11" s="83" t="s">
        <v>26</v>
      </c>
      <c r="AG11" s="199" t="s">
        <v>26</v>
      </c>
      <c r="AH11" s="89"/>
      <c r="AI11" s="83">
        <v>0</v>
      </c>
      <c r="AJ11" s="199">
        <v>0</v>
      </c>
      <c r="AK11" s="83">
        <v>0</v>
      </c>
      <c r="AL11" s="199">
        <v>0</v>
      </c>
      <c r="AM11" s="83" t="s">
        <v>26</v>
      </c>
      <c r="AN11" s="199" t="s">
        <v>26</v>
      </c>
      <c r="AO11" s="83" t="s">
        <v>26</v>
      </c>
      <c r="AP11" s="199" t="s">
        <v>26</v>
      </c>
      <c r="AQ11" s="89"/>
      <c r="AR11" s="83">
        <v>0</v>
      </c>
      <c r="AS11" s="199">
        <v>0</v>
      </c>
      <c r="AT11" s="83">
        <v>0</v>
      </c>
      <c r="AU11" s="199">
        <v>0</v>
      </c>
      <c r="AV11" s="83" t="s">
        <v>26</v>
      </c>
      <c r="AW11" s="199" t="s">
        <v>26</v>
      </c>
      <c r="AX11" s="83" t="s">
        <v>26</v>
      </c>
      <c r="AY11" s="199" t="s">
        <v>26</v>
      </c>
    </row>
    <row r="12" spans="1:51" s="31" customFormat="1">
      <c r="A12" s="182"/>
      <c r="B12" s="184"/>
      <c r="C12" s="187"/>
      <c r="D12" s="190"/>
      <c r="E12" s="183"/>
      <c r="F12" s="182"/>
      <c r="G12" s="181" t="s">
        <v>5</v>
      </c>
      <c r="H12" s="178">
        <f t="shared" ref="H12:O12" si="5">SUM(H11)</f>
        <v>0</v>
      </c>
      <c r="I12" s="168">
        <f t="shared" si="5"/>
        <v>0</v>
      </c>
      <c r="J12" s="178">
        <f t="shared" si="5"/>
        <v>0</v>
      </c>
      <c r="K12" s="168">
        <f t="shared" si="5"/>
        <v>0</v>
      </c>
      <c r="L12" s="178">
        <f t="shared" si="5"/>
        <v>0</v>
      </c>
      <c r="M12" s="168">
        <f t="shared" si="5"/>
        <v>0</v>
      </c>
      <c r="N12" s="178">
        <f t="shared" si="5"/>
        <v>0</v>
      </c>
      <c r="O12" s="168">
        <f t="shared" si="5"/>
        <v>0</v>
      </c>
      <c r="P12" s="180"/>
      <c r="Q12" s="178">
        <f t="shared" ref="Q12:X12" si="6">SUM(Q11)</f>
        <v>0</v>
      </c>
      <c r="R12" s="168">
        <f t="shared" si="6"/>
        <v>0</v>
      </c>
      <c r="S12" s="178">
        <f t="shared" si="6"/>
        <v>0</v>
      </c>
      <c r="T12" s="168">
        <f t="shared" si="6"/>
        <v>0</v>
      </c>
      <c r="U12" s="178">
        <f t="shared" si="6"/>
        <v>0</v>
      </c>
      <c r="V12" s="168">
        <f t="shared" si="6"/>
        <v>0</v>
      </c>
      <c r="W12" s="178">
        <f t="shared" si="6"/>
        <v>0</v>
      </c>
      <c r="X12" s="168">
        <f t="shared" si="6"/>
        <v>0</v>
      </c>
      <c r="Y12" s="180"/>
      <c r="Z12" s="178">
        <f t="shared" ref="Z12:AG12" si="7">SUM(Z11)</f>
        <v>0</v>
      </c>
      <c r="AA12" s="168">
        <f t="shared" si="7"/>
        <v>0</v>
      </c>
      <c r="AB12" s="178">
        <f t="shared" si="7"/>
        <v>0</v>
      </c>
      <c r="AC12" s="168">
        <f t="shared" si="7"/>
        <v>0</v>
      </c>
      <c r="AD12" s="178">
        <f t="shared" si="7"/>
        <v>0</v>
      </c>
      <c r="AE12" s="168">
        <f t="shared" si="7"/>
        <v>0</v>
      </c>
      <c r="AF12" s="178">
        <f t="shared" si="7"/>
        <v>0</v>
      </c>
      <c r="AG12" s="168">
        <f t="shared" si="7"/>
        <v>0</v>
      </c>
      <c r="AH12" s="180"/>
      <c r="AI12" s="178">
        <f t="shared" ref="AI12:AP12" si="8">SUM(AI11)</f>
        <v>0</v>
      </c>
      <c r="AJ12" s="168">
        <f t="shared" si="8"/>
        <v>0</v>
      </c>
      <c r="AK12" s="178">
        <f t="shared" si="8"/>
        <v>0</v>
      </c>
      <c r="AL12" s="168">
        <f t="shared" si="8"/>
        <v>0</v>
      </c>
      <c r="AM12" s="178">
        <f t="shared" si="8"/>
        <v>0</v>
      </c>
      <c r="AN12" s="168">
        <f t="shared" si="8"/>
        <v>0</v>
      </c>
      <c r="AO12" s="178">
        <f t="shared" si="8"/>
        <v>0</v>
      </c>
      <c r="AP12" s="168">
        <f t="shared" si="8"/>
        <v>0</v>
      </c>
      <c r="AQ12" s="180"/>
      <c r="AR12" s="178">
        <f t="shared" ref="AR12:AY12" si="9">SUM(AR11)</f>
        <v>0</v>
      </c>
      <c r="AS12" s="168">
        <f t="shared" si="9"/>
        <v>0</v>
      </c>
      <c r="AT12" s="178">
        <f t="shared" si="9"/>
        <v>0</v>
      </c>
      <c r="AU12" s="168">
        <f t="shared" si="9"/>
        <v>0</v>
      </c>
      <c r="AV12" s="178">
        <f t="shared" si="9"/>
        <v>0</v>
      </c>
      <c r="AW12" s="168">
        <f t="shared" si="9"/>
        <v>0</v>
      </c>
      <c r="AX12" s="178">
        <f t="shared" si="9"/>
        <v>0</v>
      </c>
      <c r="AY12" s="168">
        <f t="shared" si="9"/>
        <v>0</v>
      </c>
    </row>
    <row r="13" spans="1:51" s="31" customFormat="1">
      <c r="A13" s="182"/>
      <c r="B13" s="184"/>
      <c r="C13" s="187"/>
      <c r="D13" s="190"/>
      <c r="E13" s="183"/>
      <c r="F13" s="182"/>
      <c r="G13" s="182"/>
      <c r="H13" s="83"/>
      <c r="I13" s="197"/>
      <c r="J13" s="83"/>
      <c r="K13" s="197"/>
      <c r="L13" s="83"/>
      <c r="M13" s="197"/>
      <c r="N13" s="83"/>
      <c r="O13" s="197"/>
      <c r="P13" s="89"/>
      <c r="Q13" s="83"/>
      <c r="R13" s="199"/>
      <c r="S13" s="83"/>
      <c r="T13" s="199"/>
      <c r="U13" s="83"/>
      <c r="V13" s="199"/>
      <c r="W13" s="83"/>
      <c r="X13" s="199"/>
      <c r="Y13" s="89"/>
      <c r="Z13" s="83"/>
      <c r="AA13" s="199"/>
      <c r="AB13" s="83"/>
      <c r="AC13" s="199"/>
      <c r="AD13" s="83"/>
      <c r="AE13" s="199"/>
      <c r="AF13" s="83"/>
      <c r="AG13" s="199"/>
      <c r="AH13" s="89"/>
      <c r="AI13" s="83"/>
      <c r="AJ13" s="199"/>
      <c r="AK13" s="83"/>
      <c r="AL13" s="199"/>
      <c r="AM13" s="83"/>
      <c r="AN13" s="199"/>
      <c r="AO13" s="83"/>
      <c r="AP13" s="199"/>
      <c r="AQ13" s="89"/>
      <c r="AR13" s="83"/>
      <c r="AS13" s="199"/>
      <c r="AT13" s="83"/>
      <c r="AU13" s="199"/>
      <c r="AV13" s="83"/>
      <c r="AW13" s="199"/>
      <c r="AX13" s="83"/>
      <c r="AY13" s="199"/>
    </row>
    <row r="14" spans="1:51" s="31" customFormat="1">
      <c r="A14" s="182" t="s">
        <v>274</v>
      </c>
      <c r="B14" s="184">
        <v>682</v>
      </c>
      <c r="C14" s="187">
        <v>45460</v>
      </c>
      <c r="D14" s="190" t="s">
        <v>222</v>
      </c>
      <c r="E14" s="241" t="s">
        <v>258</v>
      </c>
      <c r="F14" s="182" t="s">
        <v>200</v>
      </c>
      <c r="G14" s="182" t="s">
        <v>48</v>
      </c>
      <c r="H14" s="83" t="s">
        <v>33</v>
      </c>
      <c r="I14" s="197" t="s">
        <v>33</v>
      </c>
      <c r="J14" s="83" t="s">
        <v>33</v>
      </c>
      <c r="K14" s="197" t="s">
        <v>33</v>
      </c>
      <c r="L14" s="83">
        <v>0</v>
      </c>
      <c r="M14" s="197">
        <v>0</v>
      </c>
      <c r="N14" s="83" t="s">
        <v>33</v>
      </c>
      <c r="O14" s="197" t="s">
        <v>33</v>
      </c>
      <c r="P14" s="89"/>
      <c r="Q14" s="83" t="s">
        <v>33</v>
      </c>
      <c r="R14" s="199" t="s">
        <v>33</v>
      </c>
      <c r="S14" s="83" t="s">
        <v>33</v>
      </c>
      <c r="T14" s="199" t="s">
        <v>33</v>
      </c>
      <c r="U14" s="83">
        <v>0</v>
      </c>
      <c r="V14" s="199">
        <v>0</v>
      </c>
      <c r="W14" s="83" t="s">
        <v>33</v>
      </c>
      <c r="X14" s="199" t="s">
        <v>33</v>
      </c>
      <c r="Y14" s="89"/>
      <c r="Z14" s="83" t="s">
        <v>33</v>
      </c>
      <c r="AA14" s="199" t="s">
        <v>33</v>
      </c>
      <c r="AB14" s="83" t="s">
        <v>33</v>
      </c>
      <c r="AC14" s="199" t="s">
        <v>33</v>
      </c>
      <c r="AD14" s="83">
        <v>0</v>
      </c>
      <c r="AE14" s="199">
        <v>0</v>
      </c>
      <c r="AF14" s="83" t="s">
        <v>33</v>
      </c>
      <c r="AG14" s="199" t="s">
        <v>33</v>
      </c>
      <c r="AH14" s="89"/>
      <c r="AI14" s="83" t="s">
        <v>33</v>
      </c>
      <c r="AJ14" s="199" t="s">
        <v>33</v>
      </c>
      <c r="AK14" s="83" t="s">
        <v>33</v>
      </c>
      <c r="AL14" s="199" t="s">
        <v>33</v>
      </c>
      <c r="AM14" s="83">
        <v>0</v>
      </c>
      <c r="AN14" s="199">
        <v>0</v>
      </c>
      <c r="AO14" s="83" t="s">
        <v>33</v>
      </c>
      <c r="AP14" s="199" t="s">
        <v>33</v>
      </c>
      <c r="AQ14" s="89"/>
      <c r="AR14" s="83" t="s">
        <v>33</v>
      </c>
      <c r="AS14" s="199" t="s">
        <v>33</v>
      </c>
      <c r="AT14" s="83" t="s">
        <v>33</v>
      </c>
      <c r="AU14" s="199" t="s">
        <v>33</v>
      </c>
      <c r="AV14" s="83">
        <v>0</v>
      </c>
      <c r="AW14" s="199">
        <v>0</v>
      </c>
      <c r="AX14" s="83" t="s">
        <v>33</v>
      </c>
      <c r="AY14" s="199" t="s">
        <v>33</v>
      </c>
    </row>
    <row r="15" spans="1:51" s="31" customFormat="1">
      <c r="A15" s="182"/>
      <c r="B15" s="184"/>
      <c r="C15" s="187"/>
      <c r="D15" s="190"/>
      <c r="E15" s="241"/>
      <c r="F15" s="182"/>
      <c r="G15" s="181" t="s">
        <v>5</v>
      </c>
      <c r="H15" s="178">
        <f t="shared" ref="H15:O15" si="10">SUM(H14)</f>
        <v>0</v>
      </c>
      <c r="I15" s="168">
        <f t="shared" si="10"/>
        <v>0</v>
      </c>
      <c r="J15" s="178">
        <f t="shared" si="10"/>
        <v>0</v>
      </c>
      <c r="K15" s="168">
        <f t="shared" si="10"/>
        <v>0</v>
      </c>
      <c r="L15" s="178">
        <f t="shared" si="10"/>
        <v>0</v>
      </c>
      <c r="M15" s="168">
        <f t="shared" si="10"/>
        <v>0</v>
      </c>
      <c r="N15" s="178">
        <f t="shared" si="10"/>
        <v>0</v>
      </c>
      <c r="O15" s="168">
        <f t="shared" si="10"/>
        <v>0</v>
      </c>
      <c r="P15" s="180"/>
      <c r="Q15" s="178">
        <f t="shared" ref="Q15:X15" si="11">SUM(Q14)</f>
        <v>0</v>
      </c>
      <c r="R15" s="168">
        <f t="shared" si="11"/>
        <v>0</v>
      </c>
      <c r="S15" s="178">
        <f t="shared" si="11"/>
        <v>0</v>
      </c>
      <c r="T15" s="168">
        <f t="shared" si="11"/>
        <v>0</v>
      </c>
      <c r="U15" s="178">
        <f t="shared" si="11"/>
        <v>0</v>
      </c>
      <c r="V15" s="168">
        <f t="shared" si="11"/>
        <v>0</v>
      </c>
      <c r="W15" s="178">
        <f t="shared" si="11"/>
        <v>0</v>
      </c>
      <c r="X15" s="168">
        <f t="shared" si="11"/>
        <v>0</v>
      </c>
      <c r="Y15" s="180"/>
      <c r="Z15" s="178">
        <f t="shared" ref="Z15:AG15" si="12">SUM(Z14)</f>
        <v>0</v>
      </c>
      <c r="AA15" s="168">
        <f t="shared" si="12"/>
        <v>0</v>
      </c>
      <c r="AB15" s="178">
        <f t="shared" si="12"/>
        <v>0</v>
      </c>
      <c r="AC15" s="168">
        <f t="shared" si="12"/>
        <v>0</v>
      </c>
      <c r="AD15" s="178">
        <f t="shared" si="12"/>
        <v>0</v>
      </c>
      <c r="AE15" s="168">
        <f t="shared" si="12"/>
        <v>0</v>
      </c>
      <c r="AF15" s="178">
        <f t="shared" si="12"/>
        <v>0</v>
      </c>
      <c r="AG15" s="168">
        <f t="shared" si="12"/>
        <v>0</v>
      </c>
      <c r="AH15" s="180"/>
      <c r="AI15" s="178">
        <f t="shared" ref="AI15:AP15" si="13">SUM(AI14)</f>
        <v>0</v>
      </c>
      <c r="AJ15" s="168">
        <f t="shared" si="13"/>
        <v>0</v>
      </c>
      <c r="AK15" s="178">
        <f t="shared" si="13"/>
        <v>0</v>
      </c>
      <c r="AL15" s="168">
        <f t="shared" si="13"/>
        <v>0</v>
      </c>
      <c r="AM15" s="178">
        <f t="shared" si="13"/>
        <v>0</v>
      </c>
      <c r="AN15" s="168">
        <f t="shared" si="13"/>
        <v>0</v>
      </c>
      <c r="AO15" s="178">
        <f t="shared" si="13"/>
        <v>0</v>
      </c>
      <c r="AP15" s="168">
        <f t="shared" si="13"/>
        <v>0</v>
      </c>
      <c r="AQ15" s="180"/>
      <c r="AR15" s="178">
        <f t="shared" ref="AR15:AY15" si="14">SUM(AR14)</f>
        <v>0</v>
      </c>
      <c r="AS15" s="168">
        <f t="shared" si="14"/>
        <v>0</v>
      </c>
      <c r="AT15" s="178">
        <f t="shared" si="14"/>
        <v>0</v>
      </c>
      <c r="AU15" s="168">
        <f t="shared" si="14"/>
        <v>0</v>
      </c>
      <c r="AV15" s="178">
        <f t="shared" si="14"/>
        <v>0</v>
      </c>
      <c r="AW15" s="168">
        <f t="shared" si="14"/>
        <v>0</v>
      </c>
      <c r="AX15" s="178">
        <f t="shared" si="14"/>
        <v>0</v>
      </c>
      <c r="AY15" s="168">
        <f t="shared" si="14"/>
        <v>0</v>
      </c>
    </row>
    <row r="16" spans="1:51" s="31" customFormat="1">
      <c r="A16" s="182"/>
      <c r="B16" s="184"/>
      <c r="C16" s="187"/>
      <c r="D16" s="190"/>
      <c r="E16" s="241"/>
      <c r="F16" s="182"/>
      <c r="G16" s="182"/>
      <c r="H16" s="83"/>
      <c r="I16" s="197"/>
      <c r="J16" s="83"/>
      <c r="K16" s="197"/>
      <c r="L16" s="83"/>
      <c r="M16" s="197"/>
      <c r="N16" s="83"/>
      <c r="O16" s="197"/>
      <c r="P16" s="89"/>
      <c r="Q16" s="83"/>
      <c r="R16" s="199"/>
      <c r="S16" s="83"/>
      <c r="T16" s="199"/>
      <c r="U16" s="83"/>
      <c r="V16" s="199"/>
      <c r="W16" s="83"/>
      <c r="X16" s="199"/>
      <c r="Y16" s="89"/>
      <c r="Z16" s="83"/>
      <c r="AA16" s="199"/>
      <c r="AB16" s="83"/>
      <c r="AC16" s="199"/>
      <c r="AD16" s="83"/>
      <c r="AE16" s="199"/>
      <c r="AF16" s="83"/>
      <c r="AG16" s="199"/>
      <c r="AH16" s="89"/>
      <c r="AI16" s="83"/>
      <c r="AJ16" s="199"/>
      <c r="AK16" s="83"/>
      <c r="AL16" s="199"/>
      <c r="AM16" s="83"/>
      <c r="AN16" s="199"/>
      <c r="AO16" s="83"/>
      <c r="AP16" s="199"/>
      <c r="AQ16" s="89"/>
      <c r="AR16" s="83"/>
      <c r="AS16" s="199"/>
      <c r="AT16" s="83"/>
      <c r="AU16" s="199"/>
      <c r="AV16" s="83"/>
      <c r="AW16" s="199"/>
      <c r="AX16" s="83"/>
      <c r="AY16" s="199"/>
    </row>
    <row r="17" spans="1:51" s="31" customFormat="1">
      <c r="A17" s="182" t="s">
        <v>283</v>
      </c>
      <c r="B17" s="185">
        <v>733</v>
      </c>
      <c r="C17" s="188">
        <v>45470</v>
      </c>
      <c r="D17" s="190" t="s">
        <v>308</v>
      </c>
      <c r="E17" s="183" t="s">
        <v>288</v>
      </c>
      <c r="F17" s="182" t="s">
        <v>288</v>
      </c>
      <c r="G17" s="182" t="s">
        <v>291</v>
      </c>
      <c r="H17" s="83">
        <v>0</v>
      </c>
      <c r="I17" s="197">
        <v>0</v>
      </c>
      <c r="J17" s="83" t="s">
        <v>22</v>
      </c>
      <c r="K17" s="197" t="s">
        <v>22</v>
      </c>
      <c r="L17" s="83" t="s">
        <v>22</v>
      </c>
      <c r="M17" s="197" t="s">
        <v>22</v>
      </c>
      <c r="N17" s="83" t="s">
        <v>22</v>
      </c>
      <c r="O17" s="197" t="s">
        <v>22</v>
      </c>
      <c r="P17" s="89"/>
      <c r="Q17" s="83">
        <v>0</v>
      </c>
      <c r="R17" s="199">
        <v>0</v>
      </c>
      <c r="S17" s="83" t="s">
        <v>22</v>
      </c>
      <c r="T17" s="199" t="s">
        <v>22</v>
      </c>
      <c r="U17" s="83" t="s">
        <v>22</v>
      </c>
      <c r="V17" s="199" t="s">
        <v>22</v>
      </c>
      <c r="W17" s="83" t="s">
        <v>22</v>
      </c>
      <c r="X17" s="199" t="s">
        <v>22</v>
      </c>
      <c r="Y17" s="89"/>
      <c r="Z17" s="83">
        <v>0</v>
      </c>
      <c r="AA17" s="199">
        <v>0</v>
      </c>
      <c r="AB17" s="83" t="s">
        <v>22</v>
      </c>
      <c r="AC17" s="199" t="s">
        <v>22</v>
      </c>
      <c r="AD17" s="83" t="s">
        <v>22</v>
      </c>
      <c r="AE17" s="199" t="s">
        <v>22</v>
      </c>
      <c r="AF17" s="83" t="s">
        <v>22</v>
      </c>
      <c r="AG17" s="199" t="s">
        <v>22</v>
      </c>
      <c r="AH17" s="89"/>
      <c r="AI17" s="83">
        <v>0</v>
      </c>
      <c r="AJ17" s="199">
        <v>0</v>
      </c>
      <c r="AK17" s="83" t="s">
        <v>22</v>
      </c>
      <c r="AL17" s="199" t="s">
        <v>22</v>
      </c>
      <c r="AM17" s="83" t="s">
        <v>22</v>
      </c>
      <c r="AN17" s="199" t="s">
        <v>22</v>
      </c>
      <c r="AO17" s="83" t="s">
        <v>22</v>
      </c>
      <c r="AP17" s="199" t="s">
        <v>22</v>
      </c>
      <c r="AQ17" s="89"/>
      <c r="AR17" s="83">
        <v>0</v>
      </c>
      <c r="AS17" s="199">
        <v>0</v>
      </c>
      <c r="AT17" s="83" t="s">
        <v>22</v>
      </c>
      <c r="AU17" s="199" t="s">
        <v>22</v>
      </c>
      <c r="AV17" s="83" t="s">
        <v>22</v>
      </c>
      <c r="AW17" s="199" t="s">
        <v>22</v>
      </c>
      <c r="AX17" s="83" t="s">
        <v>22</v>
      </c>
      <c r="AY17" s="199" t="s">
        <v>22</v>
      </c>
    </row>
    <row r="18" spans="1:51" s="31" customFormat="1">
      <c r="A18" s="182"/>
      <c r="B18" s="184"/>
      <c r="C18" s="187"/>
      <c r="D18" s="190"/>
      <c r="E18" s="183"/>
      <c r="F18" s="182"/>
      <c r="G18" s="181" t="s">
        <v>5</v>
      </c>
      <c r="H18" s="178">
        <f t="shared" ref="H18:O18" si="15">SUM(H17)</f>
        <v>0</v>
      </c>
      <c r="I18" s="168">
        <f t="shared" si="15"/>
        <v>0</v>
      </c>
      <c r="J18" s="178">
        <f t="shared" si="15"/>
        <v>0</v>
      </c>
      <c r="K18" s="168">
        <f t="shared" si="15"/>
        <v>0</v>
      </c>
      <c r="L18" s="178">
        <f t="shared" si="15"/>
        <v>0</v>
      </c>
      <c r="M18" s="168">
        <f t="shared" si="15"/>
        <v>0</v>
      </c>
      <c r="N18" s="178">
        <f t="shared" si="15"/>
        <v>0</v>
      </c>
      <c r="O18" s="168">
        <f t="shared" si="15"/>
        <v>0</v>
      </c>
      <c r="P18" s="180"/>
      <c r="Q18" s="178">
        <f t="shared" ref="Q18:X18" si="16">SUM(Q17)</f>
        <v>0</v>
      </c>
      <c r="R18" s="168">
        <f t="shared" si="16"/>
        <v>0</v>
      </c>
      <c r="S18" s="178">
        <f t="shared" si="16"/>
        <v>0</v>
      </c>
      <c r="T18" s="168">
        <f t="shared" si="16"/>
        <v>0</v>
      </c>
      <c r="U18" s="178">
        <f t="shared" si="16"/>
        <v>0</v>
      </c>
      <c r="V18" s="168">
        <f t="shared" si="16"/>
        <v>0</v>
      </c>
      <c r="W18" s="178">
        <f t="shared" si="16"/>
        <v>0</v>
      </c>
      <c r="X18" s="168">
        <f t="shared" si="16"/>
        <v>0</v>
      </c>
      <c r="Y18" s="180"/>
      <c r="Z18" s="178">
        <f t="shared" ref="Z18:AG18" si="17">SUM(Z17)</f>
        <v>0</v>
      </c>
      <c r="AA18" s="168">
        <f t="shared" si="17"/>
        <v>0</v>
      </c>
      <c r="AB18" s="178">
        <f t="shared" si="17"/>
        <v>0</v>
      </c>
      <c r="AC18" s="168">
        <f t="shared" si="17"/>
        <v>0</v>
      </c>
      <c r="AD18" s="178">
        <f t="shared" si="17"/>
        <v>0</v>
      </c>
      <c r="AE18" s="168">
        <f t="shared" si="17"/>
        <v>0</v>
      </c>
      <c r="AF18" s="178">
        <f t="shared" si="17"/>
        <v>0</v>
      </c>
      <c r="AG18" s="168">
        <f t="shared" si="17"/>
        <v>0</v>
      </c>
      <c r="AH18" s="180"/>
      <c r="AI18" s="178">
        <f t="shared" ref="AI18:AP18" si="18">SUM(AI17)</f>
        <v>0</v>
      </c>
      <c r="AJ18" s="168">
        <f t="shared" si="18"/>
        <v>0</v>
      </c>
      <c r="AK18" s="178">
        <f t="shared" si="18"/>
        <v>0</v>
      </c>
      <c r="AL18" s="168">
        <f t="shared" si="18"/>
        <v>0</v>
      </c>
      <c r="AM18" s="178">
        <f t="shared" si="18"/>
        <v>0</v>
      </c>
      <c r="AN18" s="168">
        <f t="shared" si="18"/>
        <v>0</v>
      </c>
      <c r="AO18" s="178">
        <f t="shared" si="18"/>
        <v>0</v>
      </c>
      <c r="AP18" s="168">
        <f t="shared" si="18"/>
        <v>0</v>
      </c>
      <c r="AQ18" s="180"/>
      <c r="AR18" s="178">
        <f t="shared" ref="AR18:AY18" si="19">SUM(AR17)</f>
        <v>0</v>
      </c>
      <c r="AS18" s="168">
        <f t="shared" si="19"/>
        <v>0</v>
      </c>
      <c r="AT18" s="178">
        <f t="shared" si="19"/>
        <v>0</v>
      </c>
      <c r="AU18" s="168">
        <f t="shared" si="19"/>
        <v>0</v>
      </c>
      <c r="AV18" s="178">
        <f t="shared" si="19"/>
        <v>0</v>
      </c>
      <c r="AW18" s="168">
        <f t="shared" si="19"/>
        <v>0</v>
      </c>
      <c r="AX18" s="178">
        <f t="shared" si="19"/>
        <v>0</v>
      </c>
      <c r="AY18" s="168">
        <f t="shared" si="19"/>
        <v>0</v>
      </c>
    </row>
    <row r="19" spans="1:51" s="31" customFormat="1">
      <c r="A19" s="182"/>
      <c r="B19" s="184"/>
      <c r="C19" s="187"/>
      <c r="D19" s="190"/>
      <c r="E19" s="241"/>
      <c r="F19" s="182"/>
      <c r="G19" s="182"/>
      <c r="H19" s="83"/>
      <c r="I19" s="197"/>
      <c r="J19" s="83"/>
      <c r="K19" s="197"/>
      <c r="L19" s="83"/>
      <c r="M19" s="197"/>
      <c r="N19" s="83"/>
      <c r="O19" s="197"/>
      <c r="P19" s="89"/>
      <c r="Q19" s="83"/>
      <c r="R19" s="199"/>
      <c r="S19" s="83"/>
      <c r="T19" s="199"/>
      <c r="U19" s="83"/>
      <c r="V19" s="199"/>
      <c r="W19" s="83"/>
      <c r="X19" s="199"/>
      <c r="Y19" s="89"/>
      <c r="Z19" s="83"/>
      <c r="AA19" s="199"/>
      <c r="AB19" s="83"/>
      <c r="AC19" s="199"/>
      <c r="AD19" s="83"/>
      <c r="AE19" s="199"/>
      <c r="AF19" s="83"/>
      <c r="AG19" s="199"/>
      <c r="AH19" s="89"/>
      <c r="AI19" s="83"/>
      <c r="AJ19" s="199"/>
      <c r="AK19" s="83"/>
      <c r="AL19" s="199"/>
      <c r="AM19" s="83"/>
      <c r="AN19" s="199"/>
      <c r="AO19" s="83"/>
      <c r="AP19" s="199"/>
      <c r="AQ19" s="89"/>
      <c r="AR19" s="83"/>
      <c r="AS19" s="199"/>
      <c r="AT19" s="83"/>
      <c r="AU19" s="199"/>
      <c r="AV19" s="83"/>
      <c r="AW19" s="199"/>
      <c r="AX19" s="83"/>
      <c r="AY19" s="199"/>
    </row>
    <row r="20" spans="1:51" s="31" customFormat="1">
      <c r="A20" s="182" t="s">
        <v>274</v>
      </c>
      <c r="B20" s="185">
        <v>713</v>
      </c>
      <c r="C20" s="188">
        <v>45470</v>
      </c>
      <c r="D20" s="190" t="s">
        <v>302</v>
      </c>
      <c r="E20" s="183" t="s">
        <v>284</v>
      </c>
      <c r="F20" s="182" t="s">
        <v>321</v>
      </c>
      <c r="G20" s="182" t="s">
        <v>290</v>
      </c>
      <c r="H20" s="83">
        <v>0</v>
      </c>
      <c r="I20" s="197">
        <v>0</v>
      </c>
      <c r="J20" s="83">
        <v>0</v>
      </c>
      <c r="K20" s="197">
        <v>0</v>
      </c>
      <c r="L20" s="83">
        <v>0</v>
      </c>
      <c r="M20" s="197">
        <v>0</v>
      </c>
      <c r="N20" s="83">
        <v>0</v>
      </c>
      <c r="O20" s="197">
        <v>0</v>
      </c>
      <c r="P20" s="89"/>
      <c r="Q20" s="83">
        <v>0</v>
      </c>
      <c r="R20" s="199">
        <v>0</v>
      </c>
      <c r="S20" s="83">
        <v>0</v>
      </c>
      <c r="T20" s="199">
        <v>0</v>
      </c>
      <c r="U20" s="83">
        <v>0</v>
      </c>
      <c r="V20" s="199">
        <v>0</v>
      </c>
      <c r="W20" s="83">
        <v>0</v>
      </c>
      <c r="X20" s="199">
        <v>0</v>
      </c>
      <c r="Y20" s="89"/>
      <c r="Z20" s="83">
        <v>0</v>
      </c>
      <c r="AA20" s="199">
        <v>0</v>
      </c>
      <c r="AB20" s="83">
        <v>0</v>
      </c>
      <c r="AC20" s="199">
        <v>0</v>
      </c>
      <c r="AD20" s="83">
        <v>0</v>
      </c>
      <c r="AE20" s="199">
        <v>0</v>
      </c>
      <c r="AF20" s="83">
        <v>0</v>
      </c>
      <c r="AG20" s="199">
        <v>0</v>
      </c>
      <c r="AH20" s="89"/>
      <c r="AI20" s="83">
        <v>0</v>
      </c>
      <c r="AJ20" s="199">
        <v>0</v>
      </c>
      <c r="AK20" s="83">
        <v>0</v>
      </c>
      <c r="AL20" s="199">
        <v>0</v>
      </c>
      <c r="AM20" s="83">
        <v>0</v>
      </c>
      <c r="AN20" s="199">
        <v>0</v>
      </c>
      <c r="AO20" s="83">
        <v>0</v>
      </c>
      <c r="AP20" s="199">
        <v>0</v>
      </c>
      <c r="AQ20" s="89"/>
      <c r="AR20" s="83">
        <v>0</v>
      </c>
      <c r="AS20" s="199">
        <v>0</v>
      </c>
      <c r="AT20" s="83">
        <v>0</v>
      </c>
      <c r="AU20" s="199">
        <v>0</v>
      </c>
      <c r="AV20" s="83">
        <v>0</v>
      </c>
      <c r="AW20" s="199">
        <v>0</v>
      </c>
      <c r="AX20" s="83">
        <v>0</v>
      </c>
      <c r="AY20" s="199">
        <v>0</v>
      </c>
    </row>
    <row r="21" spans="1:51" s="31" customFormat="1">
      <c r="A21" s="182" t="s">
        <v>274</v>
      </c>
      <c r="B21" s="185">
        <v>715</v>
      </c>
      <c r="C21" s="188">
        <v>45470</v>
      </c>
      <c r="D21" s="190" t="s">
        <v>302</v>
      </c>
      <c r="E21" s="183" t="s">
        <v>284</v>
      </c>
      <c r="F21" s="182" t="s">
        <v>296</v>
      </c>
      <c r="G21" s="182" t="s">
        <v>205</v>
      </c>
      <c r="H21" s="83">
        <v>0</v>
      </c>
      <c r="I21" s="197">
        <v>0</v>
      </c>
      <c r="J21" s="83">
        <v>0</v>
      </c>
      <c r="K21" s="197">
        <v>0</v>
      </c>
      <c r="L21" s="83" t="s">
        <v>24</v>
      </c>
      <c r="M21" s="197" t="s">
        <v>24</v>
      </c>
      <c r="N21" s="83" t="s">
        <v>24</v>
      </c>
      <c r="O21" s="197" t="s">
        <v>24</v>
      </c>
      <c r="P21" s="89"/>
      <c r="Q21" s="83">
        <v>0</v>
      </c>
      <c r="R21" s="199">
        <v>0</v>
      </c>
      <c r="S21" s="83">
        <v>0</v>
      </c>
      <c r="T21" s="199">
        <v>0</v>
      </c>
      <c r="U21" s="83" t="s">
        <v>24</v>
      </c>
      <c r="V21" s="199" t="s">
        <v>24</v>
      </c>
      <c r="W21" s="83" t="s">
        <v>24</v>
      </c>
      <c r="X21" s="199" t="s">
        <v>24</v>
      </c>
      <c r="Y21" s="89"/>
      <c r="Z21" s="83">
        <v>0</v>
      </c>
      <c r="AA21" s="199">
        <v>0</v>
      </c>
      <c r="AB21" s="83">
        <v>0</v>
      </c>
      <c r="AC21" s="199">
        <v>0</v>
      </c>
      <c r="AD21" s="83" t="s">
        <v>24</v>
      </c>
      <c r="AE21" s="199" t="s">
        <v>24</v>
      </c>
      <c r="AF21" s="83" t="s">
        <v>24</v>
      </c>
      <c r="AG21" s="199" t="s">
        <v>24</v>
      </c>
      <c r="AH21" s="89"/>
      <c r="AI21" s="83">
        <v>0</v>
      </c>
      <c r="AJ21" s="199">
        <v>0</v>
      </c>
      <c r="AK21" s="83">
        <v>0</v>
      </c>
      <c r="AL21" s="199">
        <v>0</v>
      </c>
      <c r="AM21" s="83" t="s">
        <v>24</v>
      </c>
      <c r="AN21" s="199" t="s">
        <v>24</v>
      </c>
      <c r="AO21" s="83" t="s">
        <v>24</v>
      </c>
      <c r="AP21" s="199" t="s">
        <v>24</v>
      </c>
      <c r="AQ21" s="89"/>
      <c r="AR21" s="83">
        <v>0</v>
      </c>
      <c r="AS21" s="199">
        <v>0</v>
      </c>
      <c r="AT21" s="83">
        <v>0</v>
      </c>
      <c r="AU21" s="199">
        <v>0</v>
      </c>
      <c r="AV21" s="83" t="s">
        <v>24</v>
      </c>
      <c r="AW21" s="199" t="s">
        <v>24</v>
      </c>
      <c r="AX21" s="83" t="s">
        <v>24</v>
      </c>
      <c r="AY21" s="199" t="s">
        <v>24</v>
      </c>
    </row>
    <row r="22" spans="1:51" s="31" customFormat="1">
      <c r="A22" s="182"/>
      <c r="B22" s="184"/>
      <c r="C22" s="187"/>
      <c r="D22" s="190"/>
      <c r="E22" s="183"/>
      <c r="F22" s="182"/>
      <c r="G22" s="181" t="s">
        <v>5</v>
      </c>
      <c r="H22" s="178">
        <f t="shared" ref="H22:O22" si="20">SUM(H21)</f>
        <v>0</v>
      </c>
      <c r="I22" s="168">
        <f t="shared" si="20"/>
        <v>0</v>
      </c>
      <c r="J22" s="178">
        <f t="shared" si="20"/>
        <v>0</v>
      </c>
      <c r="K22" s="168">
        <f t="shared" si="20"/>
        <v>0</v>
      </c>
      <c r="L22" s="178">
        <f t="shared" si="20"/>
        <v>0</v>
      </c>
      <c r="M22" s="168">
        <f t="shared" si="20"/>
        <v>0</v>
      </c>
      <c r="N22" s="178">
        <f t="shared" si="20"/>
        <v>0</v>
      </c>
      <c r="O22" s="168">
        <f t="shared" si="20"/>
        <v>0</v>
      </c>
      <c r="P22" s="180"/>
      <c r="Q22" s="178">
        <f t="shared" ref="Q22:X22" si="21">SUM(Q21)</f>
        <v>0</v>
      </c>
      <c r="R22" s="168">
        <f t="shared" si="21"/>
        <v>0</v>
      </c>
      <c r="S22" s="178">
        <f t="shared" si="21"/>
        <v>0</v>
      </c>
      <c r="T22" s="168">
        <f t="shared" si="21"/>
        <v>0</v>
      </c>
      <c r="U22" s="178">
        <f t="shared" si="21"/>
        <v>0</v>
      </c>
      <c r="V22" s="168">
        <f t="shared" si="21"/>
        <v>0</v>
      </c>
      <c r="W22" s="178">
        <f t="shared" si="21"/>
        <v>0</v>
      </c>
      <c r="X22" s="168">
        <f t="shared" si="21"/>
        <v>0</v>
      </c>
      <c r="Y22" s="180"/>
      <c r="Z22" s="178">
        <f t="shared" ref="Z22:AG22" si="22">SUM(Z21)</f>
        <v>0</v>
      </c>
      <c r="AA22" s="168">
        <f t="shared" si="22"/>
        <v>0</v>
      </c>
      <c r="AB22" s="178">
        <f t="shared" si="22"/>
        <v>0</v>
      </c>
      <c r="AC22" s="168">
        <f t="shared" si="22"/>
        <v>0</v>
      </c>
      <c r="AD22" s="178">
        <f t="shared" si="22"/>
        <v>0</v>
      </c>
      <c r="AE22" s="168">
        <f t="shared" si="22"/>
        <v>0</v>
      </c>
      <c r="AF22" s="178">
        <f t="shared" si="22"/>
        <v>0</v>
      </c>
      <c r="AG22" s="168">
        <f t="shared" si="22"/>
        <v>0</v>
      </c>
      <c r="AH22" s="180"/>
      <c r="AI22" s="178">
        <f t="shared" ref="AI22:AP22" si="23">SUM(AI21)</f>
        <v>0</v>
      </c>
      <c r="AJ22" s="168">
        <f t="shared" si="23"/>
        <v>0</v>
      </c>
      <c r="AK22" s="178">
        <f t="shared" si="23"/>
        <v>0</v>
      </c>
      <c r="AL22" s="168">
        <f t="shared" si="23"/>
        <v>0</v>
      </c>
      <c r="AM22" s="178">
        <f t="shared" si="23"/>
        <v>0</v>
      </c>
      <c r="AN22" s="168">
        <f t="shared" si="23"/>
        <v>0</v>
      </c>
      <c r="AO22" s="178">
        <f t="shared" si="23"/>
        <v>0</v>
      </c>
      <c r="AP22" s="168">
        <f t="shared" si="23"/>
        <v>0</v>
      </c>
      <c r="AQ22" s="180"/>
      <c r="AR22" s="178">
        <f t="shared" ref="AR22:AY22" si="24">SUM(AR21)</f>
        <v>0</v>
      </c>
      <c r="AS22" s="168">
        <f t="shared" si="24"/>
        <v>0</v>
      </c>
      <c r="AT22" s="178">
        <f t="shared" si="24"/>
        <v>0</v>
      </c>
      <c r="AU22" s="168">
        <f t="shared" si="24"/>
        <v>0</v>
      </c>
      <c r="AV22" s="178">
        <f t="shared" si="24"/>
        <v>0</v>
      </c>
      <c r="AW22" s="168">
        <f t="shared" si="24"/>
        <v>0</v>
      </c>
      <c r="AX22" s="178">
        <f t="shared" si="24"/>
        <v>0</v>
      </c>
      <c r="AY22" s="168">
        <f t="shared" si="24"/>
        <v>0</v>
      </c>
    </row>
    <row r="23" spans="1:51" s="31" customFormat="1">
      <c r="A23" s="182"/>
      <c r="B23" s="184"/>
      <c r="C23" s="187"/>
      <c r="D23" s="190"/>
      <c r="E23" s="183"/>
      <c r="F23" s="182"/>
      <c r="G23" s="182"/>
      <c r="H23" s="83"/>
      <c r="I23" s="197"/>
      <c r="J23" s="83"/>
      <c r="K23" s="197"/>
      <c r="L23" s="83"/>
      <c r="M23" s="197"/>
      <c r="N23" s="83"/>
      <c r="O23" s="197"/>
      <c r="P23" s="89"/>
      <c r="Q23" s="83"/>
      <c r="R23" s="199"/>
      <c r="S23" s="83"/>
      <c r="T23" s="199"/>
      <c r="U23" s="83"/>
      <c r="V23" s="199"/>
      <c r="W23" s="83"/>
      <c r="X23" s="199"/>
      <c r="Y23" s="89"/>
      <c r="Z23" s="83"/>
      <c r="AA23" s="199"/>
      <c r="AB23" s="83"/>
      <c r="AC23" s="199"/>
      <c r="AD23" s="83"/>
      <c r="AE23" s="199"/>
      <c r="AF23" s="83"/>
      <c r="AG23" s="199"/>
      <c r="AH23" s="89"/>
      <c r="AI23" s="83"/>
      <c r="AJ23" s="199"/>
      <c r="AK23" s="83"/>
      <c r="AL23" s="199"/>
      <c r="AM23" s="83"/>
      <c r="AN23" s="199"/>
      <c r="AO23" s="83"/>
      <c r="AP23" s="199"/>
      <c r="AQ23" s="89"/>
      <c r="AR23" s="83"/>
      <c r="AS23" s="199"/>
      <c r="AT23" s="83"/>
      <c r="AU23" s="199"/>
      <c r="AV23" s="83"/>
      <c r="AW23" s="199"/>
      <c r="AX23" s="83"/>
      <c r="AY23" s="199"/>
    </row>
    <row r="24" spans="1:51" s="31" customFormat="1">
      <c r="A24" s="182" t="s">
        <v>180</v>
      </c>
      <c r="B24" s="184">
        <v>641</v>
      </c>
      <c r="C24" s="187">
        <v>45460</v>
      </c>
      <c r="D24" s="190" t="s">
        <v>216</v>
      </c>
      <c r="E24" s="183" t="s">
        <v>195</v>
      </c>
      <c r="F24" s="182" t="s">
        <v>195</v>
      </c>
      <c r="G24" s="182" t="s">
        <v>205</v>
      </c>
      <c r="H24" s="83">
        <v>0</v>
      </c>
      <c r="I24" s="197">
        <v>0</v>
      </c>
      <c r="J24" s="83">
        <v>0</v>
      </c>
      <c r="K24" s="197">
        <v>0</v>
      </c>
      <c r="L24" s="83" t="s">
        <v>26</v>
      </c>
      <c r="M24" s="197" t="s">
        <v>26</v>
      </c>
      <c r="N24" s="83" t="s">
        <v>26</v>
      </c>
      <c r="O24" s="197" t="s">
        <v>26</v>
      </c>
      <c r="P24" s="89"/>
      <c r="Q24" s="83">
        <v>0</v>
      </c>
      <c r="R24" s="199">
        <v>0</v>
      </c>
      <c r="S24" s="83">
        <v>0</v>
      </c>
      <c r="T24" s="199">
        <v>0</v>
      </c>
      <c r="U24" s="83" t="s">
        <v>26</v>
      </c>
      <c r="V24" s="199" t="s">
        <v>26</v>
      </c>
      <c r="W24" s="83" t="s">
        <v>26</v>
      </c>
      <c r="X24" s="199" t="s">
        <v>26</v>
      </c>
      <c r="Y24" s="89"/>
      <c r="Z24" s="83">
        <v>0</v>
      </c>
      <c r="AA24" s="199">
        <v>0</v>
      </c>
      <c r="AB24" s="83">
        <v>0</v>
      </c>
      <c r="AC24" s="199">
        <v>0</v>
      </c>
      <c r="AD24" s="83" t="s">
        <v>26</v>
      </c>
      <c r="AE24" s="199" t="s">
        <v>26</v>
      </c>
      <c r="AF24" s="83" t="s">
        <v>26</v>
      </c>
      <c r="AG24" s="199" t="s">
        <v>26</v>
      </c>
      <c r="AH24" s="89"/>
      <c r="AI24" s="83">
        <v>0</v>
      </c>
      <c r="AJ24" s="199">
        <v>0</v>
      </c>
      <c r="AK24" s="83">
        <v>0</v>
      </c>
      <c r="AL24" s="199">
        <v>0</v>
      </c>
      <c r="AM24" s="83" t="s">
        <v>26</v>
      </c>
      <c r="AN24" s="199" t="s">
        <v>26</v>
      </c>
      <c r="AO24" s="83" t="s">
        <v>26</v>
      </c>
      <c r="AP24" s="199" t="s">
        <v>26</v>
      </c>
      <c r="AQ24" s="89"/>
      <c r="AR24" s="83">
        <v>0</v>
      </c>
      <c r="AS24" s="199">
        <v>0</v>
      </c>
      <c r="AT24" s="83">
        <v>0</v>
      </c>
      <c r="AU24" s="199">
        <v>0</v>
      </c>
      <c r="AV24" s="83" t="s">
        <v>26</v>
      </c>
      <c r="AW24" s="199" t="s">
        <v>26</v>
      </c>
      <c r="AX24" s="83" t="s">
        <v>26</v>
      </c>
      <c r="AY24" s="199" t="s">
        <v>26</v>
      </c>
    </row>
    <row r="25" spans="1:51" s="31" customFormat="1">
      <c r="A25" s="182"/>
      <c r="B25" s="184"/>
      <c r="C25" s="187"/>
      <c r="D25" s="190"/>
      <c r="E25" s="183"/>
      <c r="F25" s="182"/>
      <c r="G25" s="181" t="s">
        <v>5</v>
      </c>
      <c r="H25" s="178">
        <f t="shared" ref="H25:O25" si="25">SUM(H24)</f>
        <v>0</v>
      </c>
      <c r="I25" s="168">
        <f t="shared" si="25"/>
        <v>0</v>
      </c>
      <c r="J25" s="178">
        <f t="shared" si="25"/>
        <v>0</v>
      </c>
      <c r="K25" s="168">
        <f t="shared" si="25"/>
        <v>0</v>
      </c>
      <c r="L25" s="178">
        <f t="shared" si="25"/>
        <v>0</v>
      </c>
      <c r="M25" s="168">
        <f t="shared" si="25"/>
        <v>0</v>
      </c>
      <c r="N25" s="178">
        <f t="shared" si="25"/>
        <v>0</v>
      </c>
      <c r="O25" s="168">
        <f t="shared" si="25"/>
        <v>0</v>
      </c>
      <c r="P25" s="180"/>
      <c r="Q25" s="178">
        <f t="shared" ref="Q25:X25" si="26">SUM(Q24)</f>
        <v>0</v>
      </c>
      <c r="R25" s="168">
        <f t="shared" si="26"/>
        <v>0</v>
      </c>
      <c r="S25" s="178">
        <f t="shared" si="26"/>
        <v>0</v>
      </c>
      <c r="T25" s="168">
        <f t="shared" si="26"/>
        <v>0</v>
      </c>
      <c r="U25" s="178">
        <f t="shared" si="26"/>
        <v>0</v>
      </c>
      <c r="V25" s="168">
        <f t="shared" si="26"/>
        <v>0</v>
      </c>
      <c r="W25" s="178">
        <f t="shared" si="26"/>
        <v>0</v>
      </c>
      <c r="X25" s="168">
        <f t="shared" si="26"/>
        <v>0</v>
      </c>
      <c r="Y25" s="180"/>
      <c r="Z25" s="178">
        <f t="shared" ref="Z25:AG25" si="27">SUM(Z24)</f>
        <v>0</v>
      </c>
      <c r="AA25" s="168">
        <f t="shared" si="27"/>
        <v>0</v>
      </c>
      <c r="AB25" s="178">
        <f t="shared" si="27"/>
        <v>0</v>
      </c>
      <c r="AC25" s="168">
        <f t="shared" si="27"/>
        <v>0</v>
      </c>
      <c r="AD25" s="178">
        <f t="shared" si="27"/>
        <v>0</v>
      </c>
      <c r="AE25" s="168">
        <f t="shared" si="27"/>
        <v>0</v>
      </c>
      <c r="AF25" s="178">
        <f t="shared" si="27"/>
        <v>0</v>
      </c>
      <c r="AG25" s="168">
        <f t="shared" si="27"/>
        <v>0</v>
      </c>
      <c r="AH25" s="180"/>
      <c r="AI25" s="178">
        <f t="shared" ref="AI25:AP25" si="28">SUM(AI24)</f>
        <v>0</v>
      </c>
      <c r="AJ25" s="168">
        <f t="shared" si="28"/>
        <v>0</v>
      </c>
      <c r="AK25" s="178">
        <f t="shared" si="28"/>
        <v>0</v>
      </c>
      <c r="AL25" s="168">
        <f t="shared" si="28"/>
        <v>0</v>
      </c>
      <c r="AM25" s="178">
        <f t="shared" si="28"/>
        <v>0</v>
      </c>
      <c r="AN25" s="168">
        <f t="shared" si="28"/>
        <v>0</v>
      </c>
      <c r="AO25" s="178">
        <f t="shared" si="28"/>
        <v>0</v>
      </c>
      <c r="AP25" s="168">
        <f t="shared" si="28"/>
        <v>0</v>
      </c>
      <c r="AQ25" s="180"/>
      <c r="AR25" s="178">
        <f t="shared" ref="AR25:AY25" si="29">SUM(AR24)</f>
        <v>0</v>
      </c>
      <c r="AS25" s="168">
        <f t="shared" si="29"/>
        <v>0</v>
      </c>
      <c r="AT25" s="178">
        <f t="shared" si="29"/>
        <v>0</v>
      </c>
      <c r="AU25" s="168">
        <f t="shared" si="29"/>
        <v>0</v>
      </c>
      <c r="AV25" s="178">
        <f t="shared" si="29"/>
        <v>0</v>
      </c>
      <c r="AW25" s="168">
        <f t="shared" si="29"/>
        <v>0</v>
      </c>
      <c r="AX25" s="178">
        <f t="shared" si="29"/>
        <v>0</v>
      </c>
      <c r="AY25" s="168">
        <f t="shared" si="29"/>
        <v>0</v>
      </c>
    </row>
    <row r="26" spans="1:51" s="31" customFormat="1">
      <c r="A26" s="182"/>
      <c r="B26" s="184"/>
      <c r="C26" s="187"/>
      <c r="D26" s="190"/>
      <c r="E26" s="183"/>
      <c r="F26" s="182"/>
      <c r="G26" s="182"/>
      <c r="H26" s="83"/>
      <c r="I26" s="197"/>
      <c r="J26" s="83"/>
      <c r="K26" s="197"/>
      <c r="L26" s="83"/>
      <c r="M26" s="197"/>
      <c r="N26" s="83"/>
      <c r="O26" s="197"/>
      <c r="P26" s="89"/>
      <c r="Q26" s="83"/>
      <c r="R26" s="199"/>
      <c r="S26" s="83"/>
      <c r="T26" s="199"/>
      <c r="U26" s="83"/>
      <c r="V26" s="199"/>
      <c r="W26" s="83"/>
      <c r="X26" s="199"/>
      <c r="Y26" s="89"/>
      <c r="Z26" s="83"/>
      <c r="AA26" s="199"/>
      <c r="AB26" s="83"/>
      <c r="AC26" s="199"/>
      <c r="AD26" s="83"/>
      <c r="AE26" s="199"/>
      <c r="AF26" s="83"/>
      <c r="AG26" s="199"/>
      <c r="AH26" s="89"/>
      <c r="AI26" s="83"/>
      <c r="AJ26" s="199"/>
      <c r="AK26" s="83"/>
      <c r="AL26" s="199"/>
      <c r="AM26" s="83"/>
      <c r="AN26" s="199"/>
      <c r="AO26" s="83"/>
      <c r="AP26" s="199"/>
      <c r="AQ26" s="89"/>
      <c r="AR26" s="83"/>
      <c r="AS26" s="199"/>
      <c r="AT26" s="83"/>
      <c r="AU26" s="199"/>
      <c r="AV26" s="83"/>
      <c r="AW26" s="199"/>
      <c r="AX26" s="83"/>
      <c r="AY26" s="199"/>
    </row>
    <row r="27" spans="1:51" s="31" customFormat="1">
      <c r="A27" s="182" t="s">
        <v>323</v>
      </c>
      <c r="B27" s="184">
        <v>678</v>
      </c>
      <c r="C27" s="187">
        <v>45460</v>
      </c>
      <c r="D27" s="190" t="s">
        <v>214</v>
      </c>
      <c r="E27" s="183" t="s">
        <v>193</v>
      </c>
      <c r="F27" s="182" t="s">
        <v>193</v>
      </c>
      <c r="G27" s="182" t="s">
        <v>133</v>
      </c>
      <c r="H27" s="83">
        <v>0</v>
      </c>
      <c r="I27" s="197">
        <v>0</v>
      </c>
      <c r="J27" s="83" t="s">
        <v>23</v>
      </c>
      <c r="K27" s="197" t="s">
        <v>23</v>
      </c>
      <c r="L27" s="83" t="s">
        <v>23</v>
      </c>
      <c r="M27" s="197" t="s">
        <v>23</v>
      </c>
      <c r="N27" s="83" t="s">
        <v>23</v>
      </c>
      <c r="O27" s="197" t="s">
        <v>23</v>
      </c>
      <c r="P27" s="89"/>
      <c r="Q27" s="83">
        <v>0</v>
      </c>
      <c r="R27" s="199">
        <v>0</v>
      </c>
      <c r="S27" s="83" t="s">
        <v>23</v>
      </c>
      <c r="T27" s="199" t="s">
        <v>23</v>
      </c>
      <c r="U27" s="83" t="s">
        <v>23</v>
      </c>
      <c r="V27" s="199" t="s">
        <v>23</v>
      </c>
      <c r="W27" s="83" t="s">
        <v>23</v>
      </c>
      <c r="X27" s="199" t="s">
        <v>23</v>
      </c>
      <c r="Y27" s="89"/>
      <c r="Z27" s="83">
        <v>0</v>
      </c>
      <c r="AA27" s="199">
        <v>0</v>
      </c>
      <c r="AB27" s="83" t="s">
        <v>23</v>
      </c>
      <c r="AC27" s="199" t="s">
        <v>23</v>
      </c>
      <c r="AD27" s="83" t="s">
        <v>23</v>
      </c>
      <c r="AE27" s="199" t="s">
        <v>23</v>
      </c>
      <c r="AF27" s="83" t="s">
        <v>23</v>
      </c>
      <c r="AG27" s="199" t="s">
        <v>23</v>
      </c>
      <c r="AH27" s="89"/>
      <c r="AI27" s="83">
        <v>0</v>
      </c>
      <c r="AJ27" s="199">
        <v>0</v>
      </c>
      <c r="AK27" s="83" t="s">
        <v>23</v>
      </c>
      <c r="AL27" s="199" t="s">
        <v>23</v>
      </c>
      <c r="AM27" s="83" t="s">
        <v>23</v>
      </c>
      <c r="AN27" s="199" t="s">
        <v>23</v>
      </c>
      <c r="AO27" s="83" t="s">
        <v>23</v>
      </c>
      <c r="AP27" s="199" t="s">
        <v>23</v>
      </c>
      <c r="AQ27" s="89"/>
      <c r="AR27" s="83">
        <v>0</v>
      </c>
      <c r="AS27" s="199">
        <v>0</v>
      </c>
      <c r="AT27" s="83" t="s">
        <v>23</v>
      </c>
      <c r="AU27" s="199" t="s">
        <v>23</v>
      </c>
      <c r="AV27" s="83" t="s">
        <v>23</v>
      </c>
      <c r="AW27" s="199" t="s">
        <v>23</v>
      </c>
      <c r="AX27" s="83" t="s">
        <v>23</v>
      </c>
      <c r="AY27" s="199" t="s">
        <v>23</v>
      </c>
    </row>
    <row r="28" spans="1:51" s="31" customFormat="1">
      <c r="A28" s="182"/>
      <c r="B28" s="184"/>
      <c r="C28" s="187"/>
      <c r="D28" s="190"/>
      <c r="E28" s="183"/>
      <c r="F28" s="182"/>
      <c r="G28" s="181" t="s">
        <v>5</v>
      </c>
      <c r="H28" s="178">
        <f t="shared" ref="H28:O28" si="30">SUM(H27)</f>
        <v>0</v>
      </c>
      <c r="I28" s="168">
        <f t="shared" si="30"/>
        <v>0</v>
      </c>
      <c r="J28" s="178">
        <f t="shared" si="30"/>
        <v>0</v>
      </c>
      <c r="K28" s="168">
        <f t="shared" si="30"/>
        <v>0</v>
      </c>
      <c r="L28" s="178">
        <f t="shared" si="30"/>
        <v>0</v>
      </c>
      <c r="M28" s="168">
        <f t="shared" si="30"/>
        <v>0</v>
      </c>
      <c r="N28" s="178">
        <f t="shared" si="30"/>
        <v>0</v>
      </c>
      <c r="O28" s="168">
        <f t="shared" si="30"/>
        <v>0</v>
      </c>
      <c r="P28" s="180"/>
      <c r="Q28" s="178">
        <f t="shared" ref="Q28:X28" si="31">SUM(Q27)</f>
        <v>0</v>
      </c>
      <c r="R28" s="168">
        <f t="shared" si="31"/>
        <v>0</v>
      </c>
      <c r="S28" s="178">
        <f t="shared" si="31"/>
        <v>0</v>
      </c>
      <c r="T28" s="168">
        <f t="shared" si="31"/>
        <v>0</v>
      </c>
      <c r="U28" s="178">
        <f t="shared" si="31"/>
        <v>0</v>
      </c>
      <c r="V28" s="168">
        <f t="shared" si="31"/>
        <v>0</v>
      </c>
      <c r="W28" s="178">
        <f t="shared" si="31"/>
        <v>0</v>
      </c>
      <c r="X28" s="168">
        <f t="shared" si="31"/>
        <v>0</v>
      </c>
      <c r="Y28" s="180"/>
      <c r="Z28" s="178">
        <f t="shared" ref="Z28:AG28" si="32">SUM(Z27)</f>
        <v>0</v>
      </c>
      <c r="AA28" s="168">
        <f t="shared" si="32"/>
        <v>0</v>
      </c>
      <c r="AB28" s="178">
        <f t="shared" si="32"/>
        <v>0</v>
      </c>
      <c r="AC28" s="168">
        <f t="shared" si="32"/>
        <v>0</v>
      </c>
      <c r="AD28" s="178">
        <f t="shared" si="32"/>
        <v>0</v>
      </c>
      <c r="AE28" s="168">
        <f t="shared" si="32"/>
        <v>0</v>
      </c>
      <c r="AF28" s="178">
        <f t="shared" si="32"/>
        <v>0</v>
      </c>
      <c r="AG28" s="168">
        <f t="shared" si="32"/>
        <v>0</v>
      </c>
      <c r="AH28" s="180"/>
      <c r="AI28" s="178">
        <f t="shared" ref="AI28:AP28" si="33">SUM(AI27)</f>
        <v>0</v>
      </c>
      <c r="AJ28" s="168">
        <f t="shared" si="33"/>
        <v>0</v>
      </c>
      <c r="AK28" s="178">
        <f t="shared" si="33"/>
        <v>0</v>
      </c>
      <c r="AL28" s="168">
        <f t="shared" si="33"/>
        <v>0</v>
      </c>
      <c r="AM28" s="178">
        <f t="shared" si="33"/>
        <v>0</v>
      </c>
      <c r="AN28" s="168">
        <f t="shared" si="33"/>
        <v>0</v>
      </c>
      <c r="AO28" s="178">
        <f t="shared" si="33"/>
        <v>0</v>
      </c>
      <c r="AP28" s="168">
        <f t="shared" si="33"/>
        <v>0</v>
      </c>
      <c r="AQ28" s="180"/>
      <c r="AR28" s="178">
        <f t="shared" ref="AR28:AY28" si="34">SUM(AR27)</f>
        <v>0</v>
      </c>
      <c r="AS28" s="168">
        <f t="shared" si="34"/>
        <v>0</v>
      </c>
      <c r="AT28" s="178">
        <f t="shared" si="34"/>
        <v>0</v>
      </c>
      <c r="AU28" s="168">
        <f t="shared" si="34"/>
        <v>0</v>
      </c>
      <c r="AV28" s="178">
        <f t="shared" si="34"/>
        <v>0</v>
      </c>
      <c r="AW28" s="168">
        <f t="shared" si="34"/>
        <v>0</v>
      </c>
      <c r="AX28" s="178">
        <f t="shared" si="34"/>
        <v>0</v>
      </c>
      <c r="AY28" s="168">
        <f t="shared" si="34"/>
        <v>0</v>
      </c>
    </row>
    <row r="29" spans="1:51" s="31" customFormat="1">
      <c r="A29" s="182"/>
      <c r="B29" s="184"/>
      <c r="C29" s="187"/>
      <c r="D29" s="190"/>
      <c r="E29" s="183"/>
      <c r="F29" s="182"/>
      <c r="G29" s="182"/>
      <c r="H29" s="83"/>
      <c r="I29" s="197"/>
      <c r="J29" s="83"/>
      <c r="K29" s="197"/>
      <c r="L29" s="83"/>
      <c r="M29" s="197"/>
      <c r="N29" s="83"/>
      <c r="O29" s="197"/>
      <c r="P29" s="89"/>
      <c r="Q29" s="83"/>
      <c r="R29" s="199"/>
      <c r="S29" s="83"/>
      <c r="T29" s="199"/>
      <c r="U29" s="83"/>
      <c r="V29" s="199"/>
      <c r="W29" s="83"/>
      <c r="X29" s="199"/>
      <c r="Y29" s="89"/>
      <c r="Z29" s="83"/>
      <c r="AA29" s="199"/>
      <c r="AB29" s="83"/>
      <c r="AC29" s="199"/>
      <c r="AD29" s="83"/>
      <c r="AE29" s="199"/>
      <c r="AF29" s="83"/>
      <c r="AG29" s="199"/>
      <c r="AH29" s="89"/>
      <c r="AI29" s="83"/>
      <c r="AJ29" s="199"/>
      <c r="AK29" s="83"/>
      <c r="AL29" s="199"/>
      <c r="AM29" s="83"/>
      <c r="AN29" s="199"/>
      <c r="AO29" s="83"/>
      <c r="AP29" s="199"/>
      <c r="AQ29" s="89"/>
      <c r="AR29" s="83"/>
      <c r="AS29" s="199"/>
      <c r="AT29" s="83"/>
      <c r="AU29" s="199"/>
      <c r="AV29" s="83"/>
      <c r="AW29" s="199"/>
      <c r="AX29" s="83"/>
      <c r="AY29" s="199"/>
    </row>
    <row r="30" spans="1:51" s="31" customFormat="1">
      <c r="A30" s="182" t="s">
        <v>178</v>
      </c>
      <c r="B30" s="184">
        <v>514</v>
      </c>
      <c r="C30" s="187">
        <v>45460</v>
      </c>
      <c r="D30" s="190" t="s">
        <v>212</v>
      </c>
      <c r="E30" s="183" t="s">
        <v>255</v>
      </c>
      <c r="F30" s="182" t="s">
        <v>191</v>
      </c>
      <c r="G30" s="182" t="s">
        <v>133</v>
      </c>
      <c r="H30" s="83" t="s">
        <v>22</v>
      </c>
      <c r="I30" s="197" t="s">
        <v>22</v>
      </c>
      <c r="J30" s="83" t="s">
        <v>21</v>
      </c>
      <c r="K30" s="197" t="s">
        <v>21</v>
      </c>
      <c r="L30" s="83" t="s">
        <v>21</v>
      </c>
      <c r="M30" s="197" t="s">
        <v>21</v>
      </c>
      <c r="N30" s="83" t="s">
        <v>21</v>
      </c>
      <c r="O30" s="197" t="s">
        <v>21</v>
      </c>
      <c r="P30" s="89"/>
      <c r="Q30" s="83" t="s">
        <v>22</v>
      </c>
      <c r="R30" s="199" t="s">
        <v>22</v>
      </c>
      <c r="S30" s="83" t="s">
        <v>21</v>
      </c>
      <c r="T30" s="199" t="s">
        <v>21</v>
      </c>
      <c r="U30" s="83" t="s">
        <v>21</v>
      </c>
      <c r="V30" s="199" t="s">
        <v>21</v>
      </c>
      <c r="W30" s="83" t="s">
        <v>21</v>
      </c>
      <c r="X30" s="199" t="s">
        <v>21</v>
      </c>
      <c r="Y30" s="89"/>
      <c r="Z30" s="83" t="s">
        <v>22</v>
      </c>
      <c r="AA30" s="199" t="s">
        <v>22</v>
      </c>
      <c r="AB30" s="83" t="s">
        <v>21</v>
      </c>
      <c r="AC30" s="199" t="s">
        <v>21</v>
      </c>
      <c r="AD30" s="83" t="s">
        <v>21</v>
      </c>
      <c r="AE30" s="199" t="s">
        <v>21</v>
      </c>
      <c r="AF30" s="83" t="s">
        <v>21</v>
      </c>
      <c r="AG30" s="199" t="s">
        <v>21</v>
      </c>
      <c r="AH30" s="89"/>
      <c r="AI30" s="83" t="s">
        <v>22</v>
      </c>
      <c r="AJ30" s="199" t="s">
        <v>22</v>
      </c>
      <c r="AK30" s="83" t="s">
        <v>21</v>
      </c>
      <c r="AL30" s="199" t="s">
        <v>21</v>
      </c>
      <c r="AM30" s="83" t="s">
        <v>21</v>
      </c>
      <c r="AN30" s="199" t="s">
        <v>21</v>
      </c>
      <c r="AO30" s="83" t="s">
        <v>21</v>
      </c>
      <c r="AP30" s="199" t="s">
        <v>21</v>
      </c>
      <c r="AQ30" s="89"/>
      <c r="AR30" s="83" t="s">
        <v>22</v>
      </c>
      <c r="AS30" s="199" t="s">
        <v>22</v>
      </c>
      <c r="AT30" s="83" t="s">
        <v>21</v>
      </c>
      <c r="AU30" s="199" t="s">
        <v>21</v>
      </c>
      <c r="AV30" s="83" t="s">
        <v>21</v>
      </c>
      <c r="AW30" s="199" t="s">
        <v>21</v>
      </c>
      <c r="AX30" s="83" t="s">
        <v>21</v>
      </c>
      <c r="AY30" s="199" t="s">
        <v>21</v>
      </c>
    </row>
    <row r="31" spans="1:51" s="31" customFormat="1">
      <c r="A31" s="182"/>
      <c r="B31" s="184"/>
      <c r="C31" s="187"/>
      <c r="D31" s="190"/>
      <c r="E31" s="183"/>
      <c r="F31" s="182"/>
      <c r="G31" s="181" t="s">
        <v>5</v>
      </c>
      <c r="H31" s="178">
        <f t="shared" ref="H31:O31" si="35">SUM(H30)</f>
        <v>0</v>
      </c>
      <c r="I31" s="168">
        <f t="shared" si="35"/>
        <v>0</v>
      </c>
      <c r="J31" s="178">
        <f t="shared" si="35"/>
        <v>0</v>
      </c>
      <c r="K31" s="168">
        <f t="shared" si="35"/>
        <v>0</v>
      </c>
      <c r="L31" s="178">
        <f t="shared" si="35"/>
        <v>0</v>
      </c>
      <c r="M31" s="168">
        <f t="shared" si="35"/>
        <v>0</v>
      </c>
      <c r="N31" s="178">
        <f t="shared" si="35"/>
        <v>0</v>
      </c>
      <c r="O31" s="168">
        <f t="shared" si="35"/>
        <v>0</v>
      </c>
      <c r="P31" s="180"/>
      <c r="Q31" s="178">
        <f t="shared" ref="Q31:X31" si="36">SUM(Q30)</f>
        <v>0</v>
      </c>
      <c r="R31" s="168">
        <f t="shared" si="36"/>
        <v>0</v>
      </c>
      <c r="S31" s="178">
        <f t="shared" si="36"/>
        <v>0</v>
      </c>
      <c r="T31" s="168">
        <f t="shared" si="36"/>
        <v>0</v>
      </c>
      <c r="U31" s="178">
        <f t="shared" si="36"/>
        <v>0</v>
      </c>
      <c r="V31" s="168">
        <f t="shared" si="36"/>
        <v>0</v>
      </c>
      <c r="W31" s="178">
        <f t="shared" si="36"/>
        <v>0</v>
      </c>
      <c r="X31" s="168">
        <f t="shared" si="36"/>
        <v>0</v>
      </c>
      <c r="Y31" s="180"/>
      <c r="Z31" s="178">
        <f t="shared" ref="Z31:AG31" si="37">SUM(Z30)</f>
        <v>0</v>
      </c>
      <c r="AA31" s="168">
        <f t="shared" si="37"/>
        <v>0</v>
      </c>
      <c r="AB31" s="178">
        <f t="shared" si="37"/>
        <v>0</v>
      </c>
      <c r="AC31" s="168">
        <f t="shared" si="37"/>
        <v>0</v>
      </c>
      <c r="AD31" s="178">
        <f t="shared" si="37"/>
        <v>0</v>
      </c>
      <c r="AE31" s="168">
        <f t="shared" si="37"/>
        <v>0</v>
      </c>
      <c r="AF31" s="178">
        <f t="shared" si="37"/>
        <v>0</v>
      </c>
      <c r="AG31" s="168">
        <f t="shared" si="37"/>
        <v>0</v>
      </c>
      <c r="AH31" s="180"/>
      <c r="AI31" s="178">
        <f t="shared" ref="AI31:AP31" si="38">SUM(AI30)</f>
        <v>0</v>
      </c>
      <c r="AJ31" s="168">
        <f t="shared" si="38"/>
        <v>0</v>
      </c>
      <c r="AK31" s="178">
        <f t="shared" si="38"/>
        <v>0</v>
      </c>
      <c r="AL31" s="168">
        <f t="shared" si="38"/>
        <v>0</v>
      </c>
      <c r="AM31" s="178">
        <f t="shared" si="38"/>
        <v>0</v>
      </c>
      <c r="AN31" s="168">
        <f t="shared" si="38"/>
        <v>0</v>
      </c>
      <c r="AO31" s="178">
        <f t="shared" si="38"/>
        <v>0</v>
      </c>
      <c r="AP31" s="168">
        <f t="shared" si="38"/>
        <v>0</v>
      </c>
      <c r="AQ31" s="180"/>
      <c r="AR31" s="178">
        <f t="shared" ref="AR31:AY31" si="39">SUM(AR30)</f>
        <v>0</v>
      </c>
      <c r="AS31" s="168">
        <f t="shared" si="39"/>
        <v>0</v>
      </c>
      <c r="AT31" s="178">
        <f t="shared" si="39"/>
        <v>0</v>
      </c>
      <c r="AU31" s="168">
        <f t="shared" si="39"/>
        <v>0</v>
      </c>
      <c r="AV31" s="178">
        <f t="shared" si="39"/>
        <v>0</v>
      </c>
      <c r="AW31" s="168">
        <f t="shared" si="39"/>
        <v>0</v>
      </c>
      <c r="AX31" s="178">
        <f t="shared" si="39"/>
        <v>0</v>
      </c>
      <c r="AY31" s="168">
        <f t="shared" si="39"/>
        <v>0</v>
      </c>
    </row>
    <row r="32" spans="1:51" s="31" customFormat="1">
      <c r="A32" s="182"/>
      <c r="B32" s="184"/>
      <c r="C32" s="187"/>
      <c r="D32" s="190"/>
      <c r="E32" s="183"/>
      <c r="F32" s="182"/>
      <c r="G32" s="182"/>
      <c r="H32" s="83"/>
      <c r="I32" s="197"/>
      <c r="J32" s="83"/>
      <c r="K32" s="197"/>
      <c r="L32" s="83"/>
      <c r="M32" s="197"/>
      <c r="N32" s="83"/>
      <c r="O32" s="197"/>
      <c r="P32" s="89"/>
      <c r="Q32" s="83"/>
      <c r="R32" s="199"/>
      <c r="S32" s="83"/>
      <c r="T32" s="199"/>
      <c r="U32" s="83"/>
      <c r="V32" s="199"/>
      <c r="W32" s="83"/>
      <c r="X32" s="199"/>
      <c r="Y32" s="89"/>
      <c r="Z32" s="83"/>
      <c r="AA32" s="199"/>
      <c r="AB32" s="83"/>
      <c r="AC32" s="199"/>
      <c r="AD32" s="83"/>
      <c r="AE32" s="199"/>
      <c r="AF32" s="83"/>
      <c r="AG32" s="199"/>
      <c r="AH32" s="89"/>
      <c r="AI32" s="83"/>
      <c r="AJ32" s="199"/>
      <c r="AK32" s="83"/>
      <c r="AL32" s="199"/>
      <c r="AM32" s="83"/>
      <c r="AN32" s="199"/>
      <c r="AO32" s="83"/>
      <c r="AP32" s="199"/>
      <c r="AQ32" s="89"/>
      <c r="AR32" s="83"/>
      <c r="AS32" s="199"/>
      <c r="AT32" s="83"/>
      <c r="AU32" s="199"/>
      <c r="AV32" s="83"/>
      <c r="AW32" s="199"/>
      <c r="AX32" s="83"/>
      <c r="AY32" s="199"/>
    </row>
    <row r="33" spans="1:51" s="31" customFormat="1" ht="12.75" customHeight="1">
      <c r="A33" s="182" t="s">
        <v>275</v>
      </c>
      <c r="B33" s="184">
        <v>629</v>
      </c>
      <c r="C33" s="187">
        <v>45460</v>
      </c>
      <c r="D33" s="190" t="s">
        <v>211</v>
      </c>
      <c r="E33" s="183" t="s">
        <v>254</v>
      </c>
      <c r="F33" s="182" t="s">
        <v>190</v>
      </c>
      <c r="G33" s="182" t="s">
        <v>205</v>
      </c>
      <c r="H33" s="83">
        <v>0</v>
      </c>
      <c r="I33" s="197">
        <v>0</v>
      </c>
      <c r="J33" s="83">
        <v>0</v>
      </c>
      <c r="K33" s="197">
        <v>0</v>
      </c>
      <c r="L33" s="83">
        <v>0</v>
      </c>
      <c r="M33" s="197">
        <v>0</v>
      </c>
      <c r="N33" s="83">
        <v>0</v>
      </c>
      <c r="O33" s="197">
        <v>0</v>
      </c>
      <c r="P33" s="89"/>
      <c r="Q33" s="83">
        <v>0</v>
      </c>
      <c r="R33" s="199">
        <v>0</v>
      </c>
      <c r="S33" s="83">
        <v>0</v>
      </c>
      <c r="T33" s="199">
        <v>0</v>
      </c>
      <c r="U33" s="83">
        <v>0</v>
      </c>
      <c r="V33" s="199">
        <v>0</v>
      </c>
      <c r="W33" s="83">
        <v>0</v>
      </c>
      <c r="X33" s="199">
        <v>0</v>
      </c>
      <c r="Y33" s="89"/>
      <c r="Z33" s="83">
        <v>0</v>
      </c>
      <c r="AA33" s="199">
        <v>0</v>
      </c>
      <c r="AB33" s="83">
        <v>0</v>
      </c>
      <c r="AC33" s="199">
        <v>0</v>
      </c>
      <c r="AD33" s="83">
        <v>0</v>
      </c>
      <c r="AE33" s="199">
        <v>0</v>
      </c>
      <c r="AF33" s="83">
        <v>0</v>
      </c>
      <c r="AG33" s="199">
        <v>0</v>
      </c>
      <c r="AH33" s="89"/>
      <c r="AI33" s="83">
        <v>0</v>
      </c>
      <c r="AJ33" s="199">
        <v>0</v>
      </c>
      <c r="AK33" s="83">
        <v>0</v>
      </c>
      <c r="AL33" s="199">
        <v>0</v>
      </c>
      <c r="AM33" s="83">
        <v>0</v>
      </c>
      <c r="AN33" s="199">
        <v>0</v>
      </c>
      <c r="AO33" s="83">
        <v>0</v>
      </c>
      <c r="AP33" s="199">
        <v>0</v>
      </c>
      <c r="AQ33" s="89"/>
      <c r="AR33" s="83">
        <v>0</v>
      </c>
      <c r="AS33" s="199">
        <v>0</v>
      </c>
      <c r="AT33" s="83">
        <v>0</v>
      </c>
      <c r="AU33" s="199">
        <v>0</v>
      </c>
      <c r="AV33" s="83">
        <v>0</v>
      </c>
      <c r="AW33" s="199">
        <v>0</v>
      </c>
      <c r="AX33" s="83">
        <v>0</v>
      </c>
      <c r="AY33" s="199">
        <v>0</v>
      </c>
    </row>
    <row r="34" spans="1:51" s="31" customFormat="1" ht="12.75" customHeight="1">
      <c r="A34" s="182"/>
      <c r="B34" s="184"/>
      <c r="C34" s="187"/>
      <c r="D34" s="190"/>
      <c r="E34" s="183"/>
      <c r="F34" s="182"/>
      <c r="G34" s="181" t="s">
        <v>5</v>
      </c>
      <c r="H34" s="178">
        <f t="shared" ref="H34:O34" si="40">SUM(H33)</f>
        <v>0</v>
      </c>
      <c r="I34" s="168">
        <f t="shared" si="40"/>
        <v>0</v>
      </c>
      <c r="J34" s="178">
        <f t="shared" si="40"/>
        <v>0</v>
      </c>
      <c r="K34" s="168">
        <f t="shared" si="40"/>
        <v>0</v>
      </c>
      <c r="L34" s="178">
        <f t="shared" si="40"/>
        <v>0</v>
      </c>
      <c r="M34" s="168">
        <f t="shared" si="40"/>
        <v>0</v>
      </c>
      <c r="N34" s="178">
        <f t="shared" si="40"/>
        <v>0</v>
      </c>
      <c r="O34" s="168">
        <f t="shared" si="40"/>
        <v>0</v>
      </c>
      <c r="P34" s="180"/>
      <c r="Q34" s="178">
        <f t="shared" ref="Q34:X34" si="41">SUM(Q33)</f>
        <v>0</v>
      </c>
      <c r="R34" s="168">
        <f t="shared" si="41"/>
        <v>0</v>
      </c>
      <c r="S34" s="178">
        <f t="shared" si="41"/>
        <v>0</v>
      </c>
      <c r="T34" s="168">
        <f t="shared" si="41"/>
        <v>0</v>
      </c>
      <c r="U34" s="178">
        <f t="shared" si="41"/>
        <v>0</v>
      </c>
      <c r="V34" s="168">
        <f t="shared" si="41"/>
        <v>0</v>
      </c>
      <c r="W34" s="178">
        <f t="shared" si="41"/>
        <v>0</v>
      </c>
      <c r="X34" s="168">
        <f t="shared" si="41"/>
        <v>0</v>
      </c>
      <c r="Y34" s="180"/>
      <c r="Z34" s="178">
        <f t="shared" ref="Z34:AG34" si="42">SUM(Z33)</f>
        <v>0</v>
      </c>
      <c r="AA34" s="168">
        <f t="shared" si="42"/>
        <v>0</v>
      </c>
      <c r="AB34" s="178">
        <f t="shared" si="42"/>
        <v>0</v>
      </c>
      <c r="AC34" s="168">
        <f t="shared" si="42"/>
        <v>0</v>
      </c>
      <c r="AD34" s="178">
        <f t="shared" si="42"/>
        <v>0</v>
      </c>
      <c r="AE34" s="168">
        <f t="shared" si="42"/>
        <v>0</v>
      </c>
      <c r="AF34" s="178">
        <f t="shared" si="42"/>
        <v>0</v>
      </c>
      <c r="AG34" s="168">
        <f t="shared" si="42"/>
        <v>0</v>
      </c>
      <c r="AH34" s="180"/>
      <c r="AI34" s="178">
        <f t="shared" ref="AI34:AP34" si="43">SUM(AI33)</f>
        <v>0</v>
      </c>
      <c r="AJ34" s="168">
        <f t="shared" si="43"/>
        <v>0</v>
      </c>
      <c r="AK34" s="178">
        <f t="shared" si="43"/>
        <v>0</v>
      </c>
      <c r="AL34" s="168">
        <f t="shared" si="43"/>
        <v>0</v>
      </c>
      <c r="AM34" s="178">
        <f t="shared" si="43"/>
        <v>0</v>
      </c>
      <c r="AN34" s="168">
        <f t="shared" si="43"/>
        <v>0</v>
      </c>
      <c r="AO34" s="178">
        <f t="shared" si="43"/>
        <v>0</v>
      </c>
      <c r="AP34" s="168">
        <f t="shared" si="43"/>
        <v>0</v>
      </c>
      <c r="AQ34" s="180"/>
      <c r="AR34" s="178">
        <f t="shared" ref="AR34:AY34" si="44">SUM(AR33)</f>
        <v>0</v>
      </c>
      <c r="AS34" s="168">
        <f t="shared" si="44"/>
        <v>0</v>
      </c>
      <c r="AT34" s="178">
        <f t="shared" si="44"/>
        <v>0</v>
      </c>
      <c r="AU34" s="168">
        <f t="shared" si="44"/>
        <v>0</v>
      </c>
      <c r="AV34" s="178">
        <f t="shared" si="44"/>
        <v>0</v>
      </c>
      <c r="AW34" s="168">
        <f t="shared" si="44"/>
        <v>0</v>
      </c>
      <c r="AX34" s="178">
        <f t="shared" si="44"/>
        <v>0</v>
      </c>
      <c r="AY34" s="168">
        <f t="shared" si="44"/>
        <v>0</v>
      </c>
    </row>
    <row r="35" spans="1:51" s="31" customFormat="1" ht="12.75" customHeight="1">
      <c r="A35" s="182"/>
      <c r="B35" s="184"/>
      <c r="C35" s="187"/>
      <c r="D35" s="190"/>
      <c r="E35" s="183"/>
      <c r="F35" s="182"/>
      <c r="G35" s="182"/>
      <c r="H35" s="83"/>
      <c r="I35" s="197"/>
      <c r="J35" s="83"/>
      <c r="K35" s="197"/>
      <c r="L35" s="83"/>
      <c r="M35" s="197"/>
      <c r="N35" s="83"/>
      <c r="O35" s="197"/>
      <c r="P35" s="89"/>
      <c r="Q35" s="83"/>
      <c r="R35" s="199"/>
      <c r="S35" s="83"/>
      <c r="T35" s="199"/>
      <c r="U35" s="83"/>
      <c r="V35" s="199"/>
      <c r="W35" s="83"/>
      <c r="X35" s="199"/>
      <c r="Y35" s="89"/>
      <c r="Z35" s="83"/>
      <c r="AA35" s="199"/>
      <c r="AB35" s="83"/>
      <c r="AC35" s="199"/>
      <c r="AD35" s="83"/>
      <c r="AE35" s="199"/>
      <c r="AF35" s="83"/>
      <c r="AG35" s="199"/>
      <c r="AH35" s="89"/>
      <c r="AI35" s="83"/>
      <c r="AJ35" s="199"/>
      <c r="AK35" s="83"/>
      <c r="AL35" s="199"/>
      <c r="AM35" s="83"/>
      <c r="AN35" s="199"/>
      <c r="AO35" s="83"/>
      <c r="AP35" s="199"/>
      <c r="AQ35" s="89"/>
      <c r="AR35" s="83"/>
      <c r="AS35" s="199"/>
      <c r="AT35" s="83"/>
      <c r="AU35" s="199"/>
      <c r="AV35" s="83"/>
      <c r="AW35" s="199"/>
      <c r="AX35" s="83"/>
      <c r="AY35" s="199"/>
    </row>
    <row r="36" spans="1:51" s="31" customFormat="1" ht="12.75" customHeight="1">
      <c r="A36" s="182" t="s">
        <v>324</v>
      </c>
      <c r="B36" s="184">
        <v>674</v>
      </c>
      <c r="C36" s="187">
        <v>45460</v>
      </c>
      <c r="D36" s="190" t="s">
        <v>213</v>
      </c>
      <c r="E36" s="241" t="s">
        <v>256</v>
      </c>
      <c r="F36" s="182" t="s">
        <v>192</v>
      </c>
      <c r="G36" s="182" t="s">
        <v>133</v>
      </c>
      <c r="H36" s="83" t="s">
        <v>22</v>
      </c>
      <c r="I36" s="197" t="s">
        <v>22</v>
      </c>
      <c r="J36" s="83" t="s">
        <v>22</v>
      </c>
      <c r="K36" s="197" t="s">
        <v>22</v>
      </c>
      <c r="L36" s="83" t="s">
        <v>22</v>
      </c>
      <c r="M36" s="197" t="s">
        <v>22</v>
      </c>
      <c r="N36" s="83" t="s">
        <v>22</v>
      </c>
      <c r="O36" s="197" t="s">
        <v>22</v>
      </c>
      <c r="P36" s="89"/>
      <c r="Q36" s="83" t="s">
        <v>22</v>
      </c>
      <c r="R36" s="199" t="s">
        <v>22</v>
      </c>
      <c r="S36" s="83" t="s">
        <v>22</v>
      </c>
      <c r="T36" s="199" t="s">
        <v>22</v>
      </c>
      <c r="U36" s="83" t="s">
        <v>22</v>
      </c>
      <c r="V36" s="199" t="s">
        <v>22</v>
      </c>
      <c r="W36" s="83" t="s">
        <v>22</v>
      </c>
      <c r="X36" s="199" t="s">
        <v>22</v>
      </c>
      <c r="Y36" s="89"/>
      <c r="Z36" s="83" t="s">
        <v>22</v>
      </c>
      <c r="AA36" s="199" t="s">
        <v>22</v>
      </c>
      <c r="AB36" s="83" t="s">
        <v>22</v>
      </c>
      <c r="AC36" s="199" t="s">
        <v>22</v>
      </c>
      <c r="AD36" s="83" t="s">
        <v>22</v>
      </c>
      <c r="AE36" s="199" t="s">
        <v>22</v>
      </c>
      <c r="AF36" s="83" t="s">
        <v>22</v>
      </c>
      <c r="AG36" s="199" t="s">
        <v>22</v>
      </c>
      <c r="AH36" s="89"/>
      <c r="AI36" s="83" t="s">
        <v>22</v>
      </c>
      <c r="AJ36" s="199" t="s">
        <v>22</v>
      </c>
      <c r="AK36" s="83" t="s">
        <v>22</v>
      </c>
      <c r="AL36" s="199" t="s">
        <v>22</v>
      </c>
      <c r="AM36" s="83" t="s">
        <v>22</v>
      </c>
      <c r="AN36" s="199" t="s">
        <v>22</v>
      </c>
      <c r="AO36" s="83" t="s">
        <v>22</v>
      </c>
      <c r="AP36" s="199" t="s">
        <v>22</v>
      </c>
      <c r="AQ36" s="89"/>
      <c r="AR36" s="83" t="s">
        <v>22</v>
      </c>
      <c r="AS36" s="199" t="s">
        <v>22</v>
      </c>
      <c r="AT36" s="83" t="s">
        <v>22</v>
      </c>
      <c r="AU36" s="199" t="s">
        <v>22</v>
      </c>
      <c r="AV36" s="83" t="s">
        <v>22</v>
      </c>
      <c r="AW36" s="199" t="s">
        <v>22</v>
      </c>
      <c r="AX36" s="83" t="s">
        <v>22</v>
      </c>
      <c r="AY36" s="199" t="s">
        <v>22</v>
      </c>
    </row>
    <row r="37" spans="1:51" s="31" customFormat="1" ht="12.75" customHeight="1">
      <c r="A37" s="182"/>
      <c r="B37" s="184"/>
      <c r="C37" s="187"/>
      <c r="D37" s="190"/>
      <c r="E37" s="241"/>
      <c r="F37" s="182"/>
      <c r="G37" s="181" t="s">
        <v>5</v>
      </c>
      <c r="H37" s="178">
        <f t="shared" ref="H37:O37" si="45">SUM(H36)</f>
        <v>0</v>
      </c>
      <c r="I37" s="168">
        <f t="shared" si="45"/>
        <v>0</v>
      </c>
      <c r="J37" s="178">
        <f t="shared" si="45"/>
        <v>0</v>
      </c>
      <c r="K37" s="168">
        <f t="shared" si="45"/>
        <v>0</v>
      </c>
      <c r="L37" s="178">
        <f t="shared" si="45"/>
        <v>0</v>
      </c>
      <c r="M37" s="168">
        <f t="shared" si="45"/>
        <v>0</v>
      </c>
      <c r="N37" s="178">
        <f t="shared" si="45"/>
        <v>0</v>
      </c>
      <c r="O37" s="168">
        <f t="shared" si="45"/>
        <v>0</v>
      </c>
      <c r="P37" s="180"/>
      <c r="Q37" s="178">
        <f t="shared" ref="Q37:X37" si="46">SUM(Q36)</f>
        <v>0</v>
      </c>
      <c r="R37" s="168">
        <f t="shared" si="46"/>
        <v>0</v>
      </c>
      <c r="S37" s="178">
        <f t="shared" si="46"/>
        <v>0</v>
      </c>
      <c r="T37" s="168">
        <f t="shared" si="46"/>
        <v>0</v>
      </c>
      <c r="U37" s="178">
        <f t="shared" si="46"/>
        <v>0</v>
      </c>
      <c r="V37" s="168">
        <f t="shared" si="46"/>
        <v>0</v>
      </c>
      <c r="W37" s="178">
        <f t="shared" si="46"/>
        <v>0</v>
      </c>
      <c r="X37" s="168">
        <f t="shared" si="46"/>
        <v>0</v>
      </c>
      <c r="Y37" s="180"/>
      <c r="Z37" s="178">
        <f t="shared" ref="Z37:AG37" si="47">SUM(Z36)</f>
        <v>0</v>
      </c>
      <c r="AA37" s="168">
        <f t="shared" si="47"/>
        <v>0</v>
      </c>
      <c r="AB37" s="178">
        <f t="shared" si="47"/>
        <v>0</v>
      </c>
      <c r="AC37" s="168">
        <f t="shared" si="47"/>
        <v>0</v>
      </c>
      <c r="AD37" s="178">
        <f t="shared" si="47"/>
        <v>0</v>
      </c>
      <c r="AE37" s="168">
        <f t="shared" si="47"/>
        <v>0</v>
      </c>
      <c r="AF37" s="178">
        <f t="shared" si="47"/>
        <v>0</v>
      </c>
      <c r="AG37" s="168">
        <f t="shared" si="47"/>
        <v>0</v>
      </c>
      <c r="AH37" s="180"/>
      <c r="AI37" s="178">
        <f t="shared" ref="AI37:AP37" si="48">SUM(AI36)</f>
        <v>0</v>
      </c>
      <c r="AJ37" s="168">
        <f t="shared" si="48"/>
        <v>0</v>
      </c>
      <c r="AK37" s="178">
        <f t="shared" si="48"/>
        <v>0</v>
      </c>
      <c r="AL37" s="168">
        <f t="shared" si="48"/>
        <v>0</v>
      </c>
      <c r="AM37" s="178">
        <f t="shared" si="48"/>
        <v>0</v>
      </c>
      <c r="AN37" s="168">
        <f t="shared" si="48"/>
        <v>0</v>
      </c>
      <c r="AO37" s="178">
        <f t="shared" si="48"/>
        <v>0</v>
      </c>
      <c r="AP37" s="168">
        <f t="shared" si="48"/>
        <v>0</v>
      </c>
      <c r="AQ37" s="180"/>
      <c r="AR37" s="178">
        <f t="shared" ref="AR37:AY37" si="49">SUM(AR36)</f>
        <v>0</v>
      </c>
      <c r="AS37" s="168">
        <f t="shared" si="49"/>
        <v>0</v>
      </c>
      <c r="AT37" s="178">
        <f t="shared" si="49"/>
        <v>0</v>
      </c>
      <c r="AU37" s="168">
        <f t="shared" si="49"/>
        <v>0</v>
      </c>
      <c r="AV37" s="178">
        <f t="shared" si="49"/>
        <v>0</v>
      </c>
      <c r="AW37" s="168">
        <f t="shared" si="49"/>
        <v>0</v>
      </c>
      <c r="AX37" s="178">
        <f t="shared" si="49"/>
        <v>0</v>
      </c>
      <c r="AY37" s="168">
        <f t="shared" si="49"/>
        <v>0</v>
      </c>
    </row>
    <row r="38" spans="1:51" s="31" customFormat="1" ht="12.75" customHeight="1">
      <c r="A38" s="182"/>
      <c r="B38" s="184"/>
      <c r="C38" s="187"/>
      <c r="D38" s="190"/>
      <c r="E38" s="241"/>
      <c r="F38" s="182"/>
      <c r="G38" s="182"/>
      <c r="H38" s="83"/>
      <c r="I38" s="197"/>
      <c r="J38" s="83"/>
      <c r="K38" s="197"/>
      <c r="L38" s="83"/>
      <c r="M38" s="197"/>
      <c r="N38" s="83"/>
      <c r="O38" s="197"/>
      <c r="P38" s="89"/>
      <c r="Q38" s="83"/>
      <c r="R38" s="199"/>
      <c r="S38" s="83"/>
      <c r="T38" s="199"/>
      <c r="U38" s="83"/>
      <c r="V38" s="199"/>
      <c r="W38" s="83"/>
      <c r="X38" s="199"/>
      <c r="Y38" s="89"/>
      <c r="Z38" s="83"/>
      <c r="AA38" s="199"/>
      <c r="AB38" s="83"/>
      <c r="AC38" s="199"/>
      <c r="AD38" s="83"/>
      <c r="AE38" s="199"/>
      <c r="AF38" s="83"/>
      <c r="AG38" s="199"/>
      <c r="AH38" s="89"/>
      <c r="AI38" s="83"/>
      <c r="AJ38" s="199"/>
      <c r="AK38" s="83"/>
      <c r="AL38" s="199"/>
      <c r="AM38" s="83"/>
      <c r="AN38" s="199"/>
      <c r="AO38" s="83"/>
      <c r="AP38" s="199"/>
      <c r="AQ38" s="89"/>
      <c r="AR38" s="83"/>
      <c r="AS38" s="199"/>
      <c r="AT38" s="83"/>
      <c r="AU38" s="199"/>
      <c r="AV38" s="83"/>
      <c r="AW38" s="199"/>
      <c r="AX38" s="83"/>
      <c r="AY38" s="199"/>
    </row>
    <row r="39" spans="1:51" s="31" customFormat="1">
      <c r="A39" s="182" t="s">
        <v>124</v>
      </c>
      <c r="B39" s="184">
        <v>541</v>
      </c>
      <c r="C39" s="187">
        <v>45434</v>
      </c>
      <c r="D39" s="190" t="s">
        <v>150</v>
      </c>
      <c r="E39" s="183" t="s">
        <v>163</v>
      </c>
      <c r="F39" s="182" t="s">
        <v>151</v>
      </c>
      <c r="G39" s="182" t="s">
        <v>134</v>
      </c>
      <c r="H39" s="83">
        <v>0</v>
      </c>
      <c r="I39" s="197">
        <v>0</v>
      </c>
      <c r="J39" s="83">
        <v>0</v>
      </c>
      <c r="K39" s="197">
        <v>0</v>
      </c>
      <c r="L39" s="83">
        <v>0</v>
      </c>
      <c r="M39" s="197">
        <v>0</v>
      </c>
      <c r="N39" s="83">
        <v>0</v>
      </c>
      <c r="O39" s="197">
        <v>0</v>
      </c>
      <c r="P39" s="89"/>
      <c r="Q39" s="83">
        <v>0</v>
      </c>
      <c r="R39" s="199">
        <v>0</v>
      </c>
      <c r="S39" s="83">
        <v>0</v>
      </c>
      <c r="T39" s="199">
        <v>0</v>
      </c>
      <c r="U39" s="83">
        <v>0</v>
      </c>
      <c r="V39" s="199">
        <v>0</v>
      </c>
      <c r="W39" s="83">
        <v>0</v>
      </c>
      <c r="X39" s="199">
        <v>0</v>
      </c>
      <c r="Y39" s="89"/>
      <c r="Z39" s="83">
        <v>0</v>
      </c>
      <c r="AA39" s="199">
        <v>0</v>
      </c>
      <c r="AB39" s="83">
        <v>0</v>
      </c>
      <c r="AC39" s="199">
        <v>0</v>
      </c>
      <c r="AD39" s="83">
        <v>0</v>
      </c>
      <c r="AE39" s="199">
        <v>0</v>
      </c>
      <c r="AF39" s="83">
        <v>0</v>
      </c>
      <c r="AG39" s="199">
        <v>0</v>
      </c>
      <c r="AH39" s="89"/>
      <c r="AI39" s="83">
        <v>0</v>
      </c>
      <c r="AJ39" s="199">
        <v>0</v>
      </c>
      <c r="AK39" s="83">
        <v>0</v>
      </c>
      <c r="AL39" s="199">
        <v>0</v>
      </c>
      <c r="AM39" s="83">
        <v>0</v>
      </c>
      <c r="AN39" s="199">
        <v>0</v>
      </c>
      <c r="AO39" s="83">
        <v>0</v>
      </c>
      <c r="AP39" s="199">
        <v>0</v>
      </c>
      <c r="AQ39" s="89"/>
      <c r="AR39" s="83">
        <v>0</v>
      </c>
      <c r="AS39" s="199">
        <v>0</v>
      </c>
      <c r="AT39" s="83">
        <v>0</v>
      </c>
      <c r="AU39" s="199">
        <v>0</v>
      </c>
      <c r="AV39" s="83">
        <v>0</v>
      </c>
      <c r="AW39" s="199">
        <v>0</v>
      </c>
      <c r="AX39" s="83">
        <v>0</v>
      </c>
      <c r="AY39" s="199">
        <v>0</v>
      </c>
    </row>
    <row r="40" spans="1:51" s="31" customFormat="1">
      <c r="A40" s="182"/>
      <c r="B40" s="184"/>
      <c r="C40" s="187"/>
      <c r="D40" s="190"/>
      <c r="E40" s="183"/>
      <c r="F40" s="182"/>
      <c r="G40" s="181" t="s">
        <v>5</v>
      </c>
      <c r="H40" s="178">
        <f t="shared" ref="H40:O40" si="50">SUM(H39)</f>
        <v>0</v>
      </c>
      <c r="I40" s="168">
        <f t="shared" si="50"/>
        <v>0</v>
      </c>
      <c r="J40" s="178">
        <f t="shared" si="50"/>
        <v>0</v>
      </c>
      <c r="K40" s="168">
        <f t="shared" si="50"/>
        <v>0</v>
      </c>
      <c r="L40" s="178">
        <f t="shared" si="50"/>
        <v>0</v>
      </c>
      <c r="M40" s="168">
        <f t="shared" si="50"/>
        <v>0</v>
      </c>
      <c r="N40" s="178">
        <f t="shared" si="50"/>
        <v>0</v>
      </c>
      <c r="O40" s="168">
        <f t="shared" si="50"/>
        <v>0</v>
      </c>
      <c r="P40" s="180"/>
      <c r="Q40" s="178">
        <f t="shared" ref="Q40:X40" si="51">SUM(Q39)</f>
        <v>0</v>
      </c>
      <c r="R40" s="168">
        <f t="shared" si="51"/>
        <v>0</v>
      </c>
      <c r="S40" s="178">
        <f t="shared" si="51"/>
        <v>0</v>
      </c>
      <c r="T40" s="168">
        <f t="shared" si="51"/>
        <v>0</v>
      </c>
      <c r="U40" s="178">
        <f t="shared" si="51"/>
        <v>0</v>
      </c>
      <c r="V40" s="168">
        <f t="shared" si="51"/>
        <v>0</v>
      </c>
      <c r="W40" s="178">
        <f t="shared" si="51"/>
        <v>0</v>
      </c>
      <c r="X40" s="168">
        <f t="shared" si="51"/>
        <v>0</v>
      </c>
      <c r="Y40" s="180"/>
      <c r="Z40" s="178">
        <f t="shared" ref="Z40:AG40" si="52">SUM(Z39)</f>
        <v>0</v>
      </c>
      <c r="AA40" s="168">
        <f t="shared" si="52"/>
        <v>0</v>
      </c>
      <c r="AB40" s="178">
        <f t="shared" si="52"/>
        <v>0</v>
      </c>
      <c r="AC40" s="168">
        <f t="shared" si="52"/>
        <v>0</v>
      </c>
      <c r="AD40" s="178">
        <f t="shared" si="52"/>
        <v>0</v>
      </c>
      <c r="AE40" s="168">
        <f t="shared" si="52"/>
        <v>0</v>
      </c>
      <c r="AF40" s="178">
        <f t="shared" si="52"/>
        <v>0</v>
      </c>
      <c r="AG40" s="168">
        <f t="shared" si="52"/>
        <v>0</v>
      </c>
      <c r="AH40" s="180"/>
      <c r="AI40" s="178">
        <f t="shared" ref="AI40:AP40" si="53">SUM(AI39)</f>
        <v>0</v>
      </c>
      <c r="AJ40" s="168">
        <f t="shared" si="53"/>
        <v>0</v>
      </c>
      <c r="AK40" s="178">
        <f t="shared" si="53"/>
        <v>0</v>
      </c>
      <c r="AL40" s="168">
        <f t="shared" si="53"/>
        <v>0</v>
      </c>
      <c r="AM40" s="178">
        <f t="shared" si="53"/>
        <v>0</v>
      </c>
      <c r="AN40" s="168">
        <f t="shared" si="53"/>
        <v>0</v>
      </c>
      <c r="AO40" s="178">
        <f t="shared" si="53"/>
        <v>0</v>
      </c>
      <c r="AP40" s="168">
        <f t="shared" si="53"/>
        <v>0</v>
      </c>
      <c r="AQ40" s="180"/>
      <c r="AR40" s="178">
        <f t="shared" ref="AR40:AY40" si="54">SUM(AR39)</f>
        <v>0</v>
      </c>
      <c r="AS40" s="168">
        <f t="shared" si="54"/>
        <v>0</v>
      </c>
      <c r="AT40" s="178">
        <f t="shared" si="54"/>
        <v>0</v>
      </c>
      <c r="AU40" s="168">
        <f t="shared" si="54"/>
        <v>0</v>
      </c>
      <c r="AV40" s="178">
        <f t="shared" si="54"/>
        <v>0</v>
      </c>
      <c r="AW40" s="168">
        <f t="shared" si="54"/>
        <v>0</v>
      </c>
      <c r="AX40" s="178">
        <f t="shared" si="54"/>
        <v>0</v>
      </c>
      <c r="AY40" s="168">
        <f t="shared" si="54"/>
        <v>0</v>
      </c>
    </row>
    <row r="41" spans="1:51" s="31" customFormat="1">
      <c r="A41" s="182"/>
      <c r="B41" s="184"/>
      <c r="C41" s="187"/>
      <c r="D41" s="190"/>
      <c r="E41" s="183"/>
      <c r="F41" s="182"/>
      <c r="G41" s="182"/>
      <c r="H41" s="83"/>
      <c r="I41" s="197"/>
      <c r="J41" s="83"/>
      <c r="K41" s="197"/>
      <c r="L41" s="83"/>
      <c r="M41" s="197"/>
      <c r="N41" s="83"/>
      <c r="O41" s="197"/>
      <c r="P41" s="89"/>
      <c r="Q41" s="83"/>
      <c r="R41" s="199"/>
      <c r="S41" s="83"/>
      <c r="T41" s="199"/>
      <c r="U41" s="83"/>
      <c r="V41" s="199"/>
      <c r="W41" s="83"/>
      <c r="X41" s="199"/>
      <c r="Y41" s="89"/>
      <c r="Z41" s="83"/>
      <c r="AA41" s="199"/>
      <c r="AB41" s="83"/>
      <c r="AC41" s="199"/>
      <c r="AD41" s="83"/>
      <c r="AE41" s="199"/>
      <c r="AF41" s="83"/>
      <c r="AG41" s="199"/>
      <c r="AH41" s="89"/>
      <c r="AI41" s="83"/>
      <c r="AJ41" s="199"/>
      <c r="AK41" s="83"/>
      <c r="AL41" s="199"/>
      <c r="AM41" s="83"/>
      <c r="AN41" s="199"/>
      <c r="AO41" s="83"/>
      <c r="AP41" s="199"/>
      <c r="AQ41" s="89"/>
      <c r="AR41" s="83"/>
      <c r="AS41" s="199"/>
      <c r="AT41" s="83"/>
      <c r="AU41" s="199"/>
      <c r="AV41" s="83"/>
      <c r="AW41" s="199"/>
      <c r="AX41" s="83"/>
      <c r="AY41" s="199"/>
    </row>
    <row r="42" spans="1:51" s="31" customFormat="1">
      <c r="A42" s="182" t="s">
        <v>182</v>
      </c>
      <c r="B42" s="184">
        <v>617</v>
      </c>
      <c r="C42" s="187">
        <v>45460</v>
      </c>
      <c r="D42" s="190" t="s">
        <v>219</v>
      </c>
      <c r="E42" s="183" t="s">
        <v>197</v>
      </c>
      <c r="F42" s="182" t="s">
        <v>197</v>
      </c>
      <c r="G42" s="182" t="s">
        <v>48</v>
      </c>
      <c r="H42" s="83" t="s">
        <v>22</v>
      </c>
      <c r="I42" s="197" t="s">
        <v>22</v>
      </c>
      <c r="J42" s="83" t="s">
        <v>22</v>
      </c>
      <c r="K42" s="197" t="s">
        <v>22</v>
      </c>
      <c r="L42" s="83">
        <v>0</v>
      </c>
      <c r="M42" s="197">
        <v>0</v>
      </c>
      <c r="N42" s="83" t="s">
        <v>22</v>
      </c>
      <c r="O42" s="197" t="s">
        <v>22</v>
      </c>
      <c r="P42" s="89"/>
      <c r="Q42" s="83" t="s">
        <v>22</v>
      </c>
      <c r="R42" s="199" t="s">
        <v>22</v>
      </c>
      <c r="S42" s="83" t="s">
        <v>22</v>
      </c>
      <c r="T42" s="199" t="s">
        <v>22</v>
      </c>
      <c r="U42" s="83">
        <v>0</v>
      </c>
      <c r="V42" s="199">
        <v>0</v>
      </c>
      <c r="W42" s="83" t="s">
        <v>22</v>
      </c>
      <c r="X42" s="199" t="s">
        <v>22</v>
      </c>
      <c r="Y42" s="89"/>
      <c r="Z42" s="83" t="s">
        <v>22</v>
      </c>
      <c r="AA42" s="199" t="s">
        <v>22</v>
      </c>
      <c r="AB42" s="83" t="s">
        <v>22</v>
      </c>
      <c r="AC42" s="199" t="s">
        <v>22</v>
      </c>
      <c r="AD42" s="83">
        <v>0</v>
      </c>
      <c r="AE42" s="199">
        <v>0</v>
      </c>
      <c r="AF42" s="83" t="s">
        <v>22</v>
      </c>
      <c r="AG42" s="199" t="s">
        <v>22</v>
      </c>
      <c r="AH42" s="89"/>
      <c r="AI42" s="83" t="s">
        <v>22</v>
      </c>
      <c r="AJ42" s="199" t="s">
        <v>22</v>
      </c>
      <c r="AK42" s="83" t="s">
        <v>22</v>
      </c>
      <c r="AL42" s="199" t="s">
        <v>22</v>
      </c>
      <c r="AM42" s="83">
        <v>0</v>
      </c>
      <c r="AN42" s="199">
        <v>0</v>
      </c>
      <c r="AO42" s="83" t="s">
        <v>22</v>
      </c>
      <c r="AP42" s="199" t="s">
        <v>22</v>
      </c>
      <c r="AQ42" s="89"/>
      <c r="AR42" s="83" t="s">
        <v>22</v>
      </c>
      <c r="AS42" s="199" t="s">
        <v>22</v>
      </c>
      <c r="AT42" s="83" t="s">
        <v>22</v>
      </c>
      <c r="AU42" s="199" t="s">
        <v>22</v>
      </c>
      <c r="AV42" s="83">
        <v>0</v>
      </c>
      <c r="AW42" s="199">
        <v>0</v>
      </c>
      <c r="AX42" s="83" t="s">
        <v>22</v>
      </c>
      <c r="AY42" s="199" t="s">
        <v>22</v>
      </c>
    </row>
    <row r="43" spans="1:51" s="31" customFormat="1">
      <c r="A43" s="182"/>
      <c r="B43" s="184"/>
      <c r="C43" s="187"/>
      <c r="D43" s="190"/>
      <c r="E43" s="183"/>
      <c r="F43" s="182"/>
      <c r="G43" s="181" t="s">
        <v>5</v>
      </c>
      <c r="H43" s="178">
        <f t="shared" ref="H43:O43" si="55">SUM(H42)</f>
        <v>0</v>
      </c>
      <c r="I43" s="168">
        <f t="shared" si="55"/>
        <v>0</v>
      </c>
      <c r="J43" s="178">
        <f t="shared" si="55"/>
        <v>0</v>
      </c>
      <c r="K43" s="168">
        <f t="shared" si="55"/>
        <v>0</v>
      </c>
      <c r="L43" s="178">
        <f t="shared" si="55"/>
        <v>0</v>
      </c>
      <c r="M43" s="168">
        <f t="shared" si="55"/>
        <v>0</v>
      </c>
      <c r="N43" s="178">
        <f t="shared" si="55"/>
        <v>0</v>
      </c>
      <c r="O43" s="168">
        <f t="shared" si="55"/>
        <v>0</v>
      </c>
      <c r="P43" s="180"/>
      <c r="Q43" s="178">
        <f t="shared" ref="Q43:X43" si="56">SUM(Q42)</f>
        <v>0</v>
      </c>
      <c r="R43" s="168">
        <f t="shared" si="56"/>
        <v>0</v>
      </c>
      <c r="S43" s="178">
        <f t="shared" si="56"/>
        <v>0</v>
      </c>
      <c r="T43" s="168">
        <f t="shared" si="56"/>
        <v>0</v>
      </c>
      <c r="U43" s="178">
        <f t="shared" si="56"/>
        <v>0</v>
      </c>
      <c r="V43" s="168">
        <f t="shared" si="56"/>
        <v>0</v>
      </c>
      <c r="W43" s="178">
        <f t="shared" si="56"/>
        <v>0</v>
      </c>
      <c r="X43" s="168">
        <f t="shared" si="56"/>
        <v>0</v>
      </c>
      <c r="Y43" s="180"/>
      <c r="Z43" s="178">
        <f t="shared" ref="Z43:AG43" si="57">SUM(Z42)</f>
        <v>0</v>
      </c>
      <c r="AA43" s="168">
        <f t="shared" si="57"/>
        <v>0</v>
      </c>
      <c r="AB43" s="178">
        <f t="shared" si="57"/>
        <v>0</v>
      </c>
      <c r="AC43" s="168">
        <f t="shared" si="57"/>
        <v>0</v>
      </c>
      <c r="AD43" s="178">
        <f t="shared" si="57"/>
        <v>0</v>
      </c>
      <c r="AE43" s="168">
        <f t="shared" si="57"/>
        <v>0</v>
      </c>
      <c r="AF43" s="178">
        <f t="shared" si="57"/>
        <v>0</v>
      </c>
      <c r="AG43" s="168">
        <f t="shared" si="57"/>
        <v>0</v>
      </c>
      <c r="AH43" s="180"/>
      <c r="AI43" s="178">
        <f t="shared" ref="AI43:AP43" si="58">SUM(AI42)</f>
        <v>0</v>
      </c>
      <c r="AJ43" s="168">
        <f t="shared" si="58"/>
        <v>0</v>
      </c>
      <c r="AK43" s="178">
        <f t="shared" si="58"/>
        <v>0</v>
      </c>
      <c r="AL43" s="168">
        <f t="shared" si="58"/>
        <v>0</v>
      </c>
      <c r="AM43" s="178">
        <f t="shared" si="58"/>
        <v>0</v>
      </c>
      <c r="AN43" s="168">
        <f t="shared" si="58"/>
        <v>0</v>
      </c>
      <c r="AO43" s="178">
        <f t="shared" si="58"/>
        <v>0</v>
      </c>
      <c r="AP43" s="168">
        <f t="shared" si="58"/>
        <v>0</v>
      </c>
      <c r="AQ43" s="180"/>
      <c r="AR43" s="178">
        <f t="shared" ref="AR43:AY43" si="59">SUM(AR42)</f>
        <v>0</v>
      </c>
      <c r="AS43" s="168">
        <f t="shared" si="59"/>
        <v>0</v>
      </c>
      <c r="AT43" s="178">
        <f t="shared" si="59"/>
        <v>0</v>
      </c>
      <c r="AU43" s="168">
        <f t="shared" si="59"/>
        <v>0</v>
      </c>
      <c r="AV43" s="178">
        <f t="shared" si="59"/>
        <v>0</v>
      </c>
      <c r="AW43" s="168">
        <f t="shared" si="59"/>
        <v>0</v>
      </c>
      <c r="AX43" s="178">
        <f t="shared" si="59"/>
        <v>0</v>
      </c>
      <c r="AY43" s="168">
        <f t="shared" si="59"/>
        <v>0</v>
      </c>
    </row>
    <row r="44" spans="1:51" s="31" customFormat="1">
      <c r="A44" s="182"/>
      <c r="B44" s="184"/>
      <c r="C44" s="187"/>
      <c r="D44" s="190"/>
      <c r="E44" s="183"/>
      <c r="F44" s="182"/>
      <c r="G44" s="182"/>
      <c r="H44" s="83"/>
      <c r="I44" s="197"/>
      <c r="J44" s="83"/>
      <c r="K44" s="197"/>
      <c r="L44" s="83"/>
      <c r="M44" s="197"/>
      <c r="N44" s="83"/>
      <c r="O44" s="197"/>
      <c r="P44" s="89"/>
      <c r="Q44" s="83"/>
      <c r="R44" s="199"/>
      <c r="S44" s="83"/>
      <c r="T44" s="199"/>
      <c r="U44" s="83"/>
      <c r="V44" s="199"/>
      <c r="W44" s="83"/>
      <c r="X44" s="199"/>
      <c r="Y44" s="89"/>
      <c r="Z44" s="83"/>
      <c r="AA44" s="199"/>
      <c r="AB44" s="83"/>
      <c r="AC44" s="199"/>
      <c r="AD44" s="83"/>
      <c r="AE44" s="199"/>
      <c r="AF44" s="83"/>
      <c r="AG44" s="199"/>
      <c r="AH44" s="89"/>
      <c r="AI44" s="83"/>
      <c r="AJ44" s="199"/>
      <c r="AK44" s="83"/>
      <c r="AL44" s="199"/>
      <c r="AM44" s="83"/>
      <c r="AN44" s="199"/>
      <c r="AO44" s="83"/>
      <c r="AP44" s="199"/>
      <c r="AQ44" s="89"/>
      <c r="AR44" s="83"/>
      <c r="AS44" s="199"/>
      <c r="AT44" s="83"/>
      <c r="AU44" s="199"/>
      <c r="AV44" s="83"/>
      <c r="AW44" s="199"/>
      <c r="AX44" s="83"/>
      <c r="AY44" s="199"/>
    </row>
    <row r="45" spans="1:51" s="31" customFormat="1">
      <c r="A45" s="182" t="s">
        <v>181</v>
      </c>
      <c r="B45" s="184">
        <v>648</v>
      </c>
      <c r="C45" s="187">
        <v>45460</v>
      </c>
      <c r="D45" s="190" t="s">
        <v>218</v>
      </c>
      <c r="E45" s="183" t="s">
        <v>196</v>
      </c>
      <c r="F45" s="182" t="s">
        <v>196</v>
      </c>
      <c r="G45" s="182" t="s">
        <v>205</v>
      </c>
      <c r="H45" s="83">
        <v>0</v>
      </c>
      <c r="I45" s="197">
        <v>0</v>
      </c>
      <c r="J45" s="83">
        <v>0</v>
      </c>
      <c r="K45" s="197">
        <v>0</v>
      </c>
      <c r="L45" s="83" t="s">
        <v>20</v>
      </c>
      <c r="M45" s="197" t="s">
        <v>20</v>
      </c>
      <c r="N45" s="83" t="s">
        <v>20</v>
      </c>
      <c r="O45" s="197" t="s">
        <v>20</v>
      </c>
      <c r="P45" s="89"/>
      <c r="Q45" s="83">
        <v>0</v>
      </c>
      <c r="R45" s="199">
        <v>0</v>
      </c>
      <c r="S45" s="83">
        <v>0</v>
      </c>
      <c r="T45" s="199">
        <v>0</v>
      </c>
      <c r="U45" s="83" t="s">
        <v>20</v>
      </c>
      <c r="V45" s="199" t="s">
        <v>20</v>
      </c>
      <c r="W45" s="83" t="s">
        <v>20</v>
      </c>
      <c r="X45" s="199" t="s">
        <v>20</v>
      </c>
      <c r="Y45" s="89"/>
      <c r="Z45" s="83">
        <v>0</v>
      </c>
      <c r="AA45" s="199">
        <v>0</v>
      </c>
      <c r="AB45" s="83">
        <v>0</v>
      </c>
      <c r="AC45" s="199">
        <v>0</v>
      </c>
      <c r="AD45" s="83" t="s">
        <v>20</v>
      </c>
      <c r="AE45" s="199" t="s">
        <v>20</v>
      </c>
      <c r="AF45" s="83" t="s">
        <v>20</v>
      </c>
      <c r="AG45" s="199" t="s">
        <v>20</v>
      </c>
      <c r="AH45" s="89"/>
      <c r="AI45" s="83">
        <v>0</v>
      </c>
      <c r="AJ45" s="199">
        <v>0</v>
      </c>
      <c r="AK45" s="83">
        <v>0</v>
      </c>
      <c r="AL45" s="199">
        <v>0</v>
      </c>
      <c r="AM45" s="83" t="s">
        <v>20</v>
      </c>
      <c r="AN45" s="199" t="s">
        <v>20</v>
      </c>
      <c r="AO45" s="83" t="s">
        <v>20</v>
      </c>
      <c r="AP45" s="199" t="s">
        <v>20</v>
      </c>
      <c r="AQ45" s="89"/>
      <c r="AR45" s="83">
        <v>0</v>
      </c>
      <c r="AS45" s="199">
        <v>0</v>
      </c>
      <c r="AT45" s="83">
        <v>0</v>
      </c>
      <c r="AU45" s="199">
        <v>0</v>
      </c>
      <c r="AV45" s="83" t="s">
        <v>20</v>
      </c>
      <c r="AW45" s="199" t="s">
        <v>20</v>
      </c>
      <c r="AX45" s="83" t="s">
        <v>20</v>
      </c>
      <c r="AY45" s="199" t="s">
        <v>20</v>
      </c>
    </row>
    <row r="46" spans="1:51" s="31" customFormat="1">
      <c r="A46" s="182"/>
      <c r="B46" s="184"/>
      <c r="C46" s="187"/>
      <c r="D46" s="190"/>
      <c r="E46" s="183"/>
      <c r="F46" s="182"/>
      <c r="G46" s="181" t="s">
        <v>5</v>
      </c>
      <c r="H46" s="178">
        <f t="shared" ref="H46:O46" si="60">SUM(H45)</f>
        <v>0</v>
      </c>
      <c r="I46" s="168">
        <f t="shared" si="60"/>
        <v>0</v>
      </c>
      <c r="J46" s="178">
        <f t="shared" si="60"/>
        <v>0</v>
      </c>
      <c r="K46" s="168">
        <f t="shared" si="60"/>
        <v>0</v>
      </c>
      <c r="L46" s="178">
        <f t="shared" si="60"/>
        <v>0</v>
      </c>
      <c r="M46" s="168">
        <f t="shared" si="60"/>
        <v>0</v>
      </c>
      <c r="N46" s="178">
        <f t="shared" si="60"/>
        <v>0</v>
      </c>
      <c r="O46" s="168">
        <f t="shared" si="60"/>
        <v>0</v>
      </c>
      <c r="P46" s="180"/>
      <c r="Q46" s="178">
        <f t="shared" ref="Q46:X46" si="61">SUM(Q45)</f>
        <v>0</v>
      </c>
      <c r="R46" s="168">
        <f t="shared" si="61"/>
        <v>0</v>
      </c>
      <c r="S46" s="178">
        <f t="shared" si="61"/>
        <v>0</v>
      </c>
      <c r="T46" s="168">
        <f t="shared" si="61"/>
        <v>0</v>
      </c>
      <c r="U46" s="178">
        <f t="shared" si="61"/>
        <v>0</v>
      </c>
      <c r="V46" s="168">
        <f t="shared" si="61"/>
        <v>0</v>
      </c>
      <c r="W46" s="178">
        <f t="shared" si="61"/>
        <v>0</v>
      </c>
      <c r="X46" s="168">
        <f t="shared" si="61"/>
        <v>0</v>
      </c>
      <c r="Y46" s="180"/>
      <c r="Z46" s="178">
        <f t="shared" ref="Z46:AG46" si="62">SUM(Z45)</f>
        <v>0</v>
      </c>
      <c r="AA46" s="168">
        <f t="shared" si="62"/>
        <v>0</v>
      </c>
      <c r="AB46" s="178">
        <f t="shared" si="62"/>
        <v>0</v>
      </c>
      <c r="AC46" s="168">
        <f t="shared" si="62"/>
        <v>0</v>
      </c>
      <c r="AD46" s="178">
        <f t="shared" si="62"/>
        <v>0</v>
      </c>
      <c r="AE46" s="168">
        <f t="shared" si="62"/>
        <v>0</v>
      </c>
      <c r="AF46" s="178">
        <f t="shared" si="62"/>
        <v>0</v>
      </c>
      <c r="AG46" s="168">
        <f t="shared" si="62"/>
        <v>0</v>
      </c>
      <c r="AH46" s="180"/>
      <c r="AI46" s="178">
        <f t="shared" ref="AI46:AP46" si="63">SUM(AI45)</f>
        <v>0</v>
      </c>
      <c r="AJ46" s="168">
        <f t="shared" si="63"/>
        <v>0</v>
      </c>
      <c r="AK46" s="178">
        <f t="shared" si="63"/>
        <v>0</v>
      </c>
      <c r="AL46" s="168">
        <f t="shared" si="63"/>
        <v>0</v>
      </c>
      <c r="AM46" s="178">
        <f t="shared" si="63"/>
        <v>0</v>
      </c>
      <c r="AN46" s="168">
        <f t="shared" si="63"/>
        <v>0</v>
      </c>
      <c r="AO46" s="178">
        <f t="shared" si="63"/>
        <v>0</v>
      </c>
      <c r="AP46" s="168">
        <f t="shared" si="63"/>
        <v>0</v>
      </c>
      <c r="AQ46" s="180"/>
      <c r="AR46" s="178">
        <f t="shared" ref="AR46:AY46" si="64">SUM(AR45)</f>
        <v>0</v>
      </c>
      <c r="AS46" s="168">
        <f t="shared" si="64"/>
        <v>0</v>
      </c>
      <c r="AT46" s="178">
        <f t="shared" si="64"/>
        <v>0</v>
      </c>
      <c r="AU46" s="168">
        <f t="shared" si="64"/>
        <v>0</v>
      </c>
      <c r="AV46" s="178">
        <f t="shared" si="64"/>
        <v>0</v>
      </c>
      <c r="AW46" s="168">
        <f t="shared" si="64"/>
        <v>0</v>
      </c>
      <c r="AX46" s="178">
        <f t="shared" si="64"/>
        <v>0</v>
      </c>
      <c r="AY46" s="168">
        <f t="shared" si="64"/>
        <v>0</v>
      </c>
    </row>
    <row r="47" spans="1:51" s="31" customFormat="1">
      <c r="A47" s="182"/>
      <c r="B47" s="184"/>
      <c r="C47" s="187"/>
      <c r="D47" s="190"/>
      <c r="E47" s="183"/>
      <c r="F47" s="182"/>
      <c r="G47" s="182"/>
      <c r="H47" s="83"/>
      <c r="I47" s="197"/>
      <c r="J47" s="83"/>
      <c r="K47" s="197"/>
      <c r="L47" s="83"/>
      <c r="M47" s="197"/>
      <c r="N47" s="83"/>
      <c r="O47" s="197"/>
      <c r="P47" s="89"/>
      <c r="Q47" s="83"/>
      <c r="R47" s="199"/>
      <c r="S47" s="83"/>
      <c r="T47" s="199"/>
      <c r="U47" s="83"/>
      <c r="V47" s="199"/>
      <c r="W47" s="83"/>
      <c r="X47" s="199"/>
      <c r="Y47" s="89"/>
      <c r="Z47" s="83"/>
      <c r="AA47" s="199"/>
      <c r="AB47" s="83"/>
      <c r="AC47" s="199"/>
      <c r="AD47" s="83"/>
      <c r="AE47" s="199"/>
      <c r="AF47" s="83"/>
      <c r="AG47" s="199"/>
      <c r="AH47" s="89"/>
      <c r="AI47" s="83"/>
      <c r="AJ47" s="199"/>
      <c r="AK47" s="83"/>
      <c r="AL47" s="199"/>
      <c r="AM47" s="83"/>
      <c r="AN47" s="199"/>
      <c r="AO47" s="83"/>
      <c r="AP47" s="199"/>
      <c r="AQ47" s="89"/>
      <c r="AR47" s="83"/>
      <c r="AS47" s="199"/>
      <c r="AT47" s="83"/>
      <c r="AU47" s="199"/>
      <c r="AV47" s="83"/>
      <c r="AW47" s="199"/>
      <c r="AX47" s="83"/>
      <c r="AY47" s="199"/>
    </row>
    <row r="48" spans="1:51" s="31" customFormat="1">
      <c r="A48" s="182" t="s">
        <v>183</v>
      </c>
      <c r="B48" s="185">
        <v>652</v>
      </c>
      <c r="C48" s="188">
        <v>45460</v>
      </c>
      <c r="D48" s="190" t="s">
        <v>220</v>
      </c>
      <c r="E48" s="183" t="s">
        <v>198</v>
      </c>
      <c r="F48" s="182" t="s">
        <v>198</v>
      </c>
      <c r="G48" s="182" t="s">
        <v>48</v>
      </c>
      <c r="H48" s="83">
        <v>0</v>
      </c>
      <c r="I48" s="197">
        <v>0</v>
      </c>
      <c r="J48" s="83">
        <v>0</v>
      </c>
      <c r="K48" s="197">
        <v>0</v>
      </c>
      <c r="L48" s="83">
        <v>0</v>
      </c>
      <c r="M48" s="197">
        <v>0</v>
      </c>
      <c r="N48" s="83">
        <v>0</v>
      </c>
      <c r="O48" s="197">
        <v>0</v>
      </c>
      <c r="P48" s="89"/>
      <c r="Q48" s="83">
        <v>0</v>
      </c>
      <c r="R48" s="199">
        <v>0</v>
      </c>
      <c r="S48" s="83">
        <v>0</v>
      </c>
      <c r="T48" s="199">
        <v>0</v>
      </c>
      <c r="U48" s="83">
        <v>0</v>
      </c>
      <c r="V48" s="199">
        <v>0</v>
      </c>
      <c r="W48" s="83">
        <v>0</v>
      </c>
      <c r="X48" s="199">
        <v>0</v>
      </c>
      <c r="Y48" s="89"/>
      <c r="Z48" s="83">
        <v>0</v>
      </c>
      <c r="AA48" s="199">
        <v>0</v>
      </c>
      <c r="AB48" s="83">
        <v>0</v>
      </c>
      <c r="AC48" s="199">
        <v>0</v>
      </c>
      <c r="AD48" s="83">
        <v>0</v>
      </c>
      <c r="AE48" s="199">
        <v>0</v>
      </c>
      <c r="AF48" s="83">
        <v>0</v>
      </c>
      <c r="AG48" s="199">
        <v>0</v>
      </c>
      <c r="AH48" s="89"/>
      <c r="AI48" s="83">
        <v>0</v>
      </c>
      <c r="AJ48" s="199">
        <v>0</v>
      </c>
      <c r="AK48" s="83">
        <v>0</v>
      </c>
      <c r="AL48" s="199">
        <v>0</v>
      </c>
      <c r="AM48" s="83">
        <v>0</v>
      </c>
      <c r="AN48" s="199">
        <v>0</v>
      </c>
      <c r="AO48" s="83">
        <v>0</v>
      </c>
      <c r="AP48" s="199">
        <v>0</v>
      </c>
      <c r="AQ48" s="89"/>
      <c r="AR48" s="83">
        <v>0</v>
      </c>
      <c r="AS48" s="199">
        <v>0</v>
      </c>
      <c r="AT48" s="83">
        <v>0</v>
      </c>
      <c r="AU48" s="199">
        <v>0</v>
      </c>
      <c r="AV48" s="83">
        <v>0</v>
      </c>
      <c r="AW48" s="199">
        <v>0</v>
      </c>
      <c r="AX48" s="83">
        <v>0</v>
      </c>
      <c r="AY48" s="199">
        <v>0</v>
      </c>
    </row>
    <row r="49" spans="1:51" s="31" customFormat="1">
      <c r="A49" s="182"/>
      <c r="B49" s="185"/>
      <c r="C49" s="188"/>
      <c r="D49" s="190"/>
      <c r="E49" s="183"/>
      <c r="F49" s="182"/>
      <c r="G49" s="181" t="s">
        <v>5</v>
      </c>
      <c r="H49" s="178">
        <f t="shared" ref="H49:O49" si="65">SUM(H48)</f>
        <v>0</v>
      </c>
      <c r="I49" s="168">
        <f t="shared" si="65"/>
        <v>0</v>
      </c>
      <c r="J49" s="178">
        <f t="shared" si="65"/>
        <v>0</v>
      </c>
      <c r="K49" s="168">
        <f t="shared" si="65"/>
        <v>0</v>
      </c>
      <c r="L49" s="178">
        <f t="shared" si="65"/>
        <v>0</v>
      </c>
      <c r="M49" s="168">
        <f t="shared" si="65"/>
        <v>0</v>
      </c>
      <c r="N49" s="178">
        <f t="shared" si="65"/>
        <v>0</v>
      </c>
      <c r="O49" s="168">
        <f t="shared" si="65"/>
        <v>0</v>
      </c>
      <c r="P49" s="180"/>
      <c r="Q49" s="178">
        <f t="shared" ref="Q49:X49" si="66">SUM(Q48)</f>
        <v>0</v>
      </c>
      <c r="R49" s="168">
        <f t="shared" si="66"/>
        <v>0</v>
      </c>
      <c r="S49" s="178">
        <f t="shared" si="66"/>
        <v>0</v>
      </c>
      <c r="T49" s="168">
        <f t="shared" si="66"/>
        <v>0</v>
      </c>
      <c r="U49" s="178">
        <f t="shared" si="66"/>
        <v>0</v>
      </c>
      <c r="V49" s="168">
        <f t="shared" si="66"/>
        <v>0</v>
      </c>
      <c r="W49" s="178">
        <f t="shared" si="66"/>
        <v>0</v>
      </c>
      <c r="X49" s="168">
        <f t="shared" si="66"/>
        <v>0</v>
      </c>
      <c r="Y49" s="180"/>
      <c r="Z49" s="178">
        <f t="shared" ref="Z49:AG49" si="67">SUM(Z48)</f>
        <v>0</v>
      </c>
      <c r="AA49" s="168">
        <f t="shared" si="67"/>
        <v>0</v>
      </c>
      <c r="AB49" s="178">
        <f t="shared" si="67"/>
        <v>0</v>
      </c>
      <c r="AC49" s="168">
        <f t="shared" si="67"/>
        <v>0</v>
      </c>
      <c r="AD49" s="178">
        <f t="shared" si="67"/>
        <v>0</v>
      </c>
      <c r="AE49" s="168">
        <f t="shared" si="67"/>
        <v>0</v>
      </c>
      <c r="AF49" s="178">
        <f t="shared" si="67"/>
        <v>0</v>
      </c>
      <c r="AG49" s="168">
        <f t="shared" si="67"/>
        <v>0</v>
      </c>
      <c r="AH49" s="180"/>
      <c r="AI49" s="178">
        <f t="shared" ref="AI49:AP49" si="68">SUM(AI48)</f>
        <v>0</v>
      </c>
      <c r="AJ49" s="168">
        <f t="shared" si="68"/>
        <v>0</v>
      </c>
      <c r="AK49" s="178">
        <f t="shared" si="68"/>
        <v>0</v>
      </c>
      <c r="AL49" s="168">
        <f t="shared" si="68"/>
        <v>0</v>
      </c>
      <c r="AM49" s="178">
        <f t="shared" si="68"/>
        <v>0</v>
      </c>
      <c r="AN49" s="168">
        <f t="shared" si="68"/>
        <v>0</v>
      </c>
      <c r="AO49" s="178">
        <f t="shared" si="68"/>
        <v>0</v>
      </c>
      <c r="AP49" s="168">
        <f t="shared" si="68"/>
        <v>0</v>
      </c>
      <c r="AQ49" s="180"/>
      <c r="AR49" s="178">
        <f t="shared" ref="AR49:AY49" si="69">SUM(AR48)</f>
        <v>0</v>
      </c>
      <c r="AS49" s="168">
        <f t="shared" si="69"/>
        <v>0</v>
      </c>
      <c r="AT49" s="178">
        <f t="shared" si="69"/>
        <v>0</v>
      </c>
      <c r="AU49" s="168">
        <f t="shared" si="69"/>
        <v>0</v>
      </c>
      <c r="AV49" s="178">
        <f t="shared" si="69"/>
        <v>0</v>
      </c>
      <c r="AW49" s="168">
        <f t="shared" si="69"/>
        <v>0</v>
      </c>
      <c r="AX49" s="178">
        <f t="shared" si="69"/>
        <v>0</v>
      </c>
      <c r="AY49" s="168">
        <f t="shared" si="69"/>
        <v>0</v>
      </c>
    </row>
    <row r="50" spans="1:51" s="31" customFormat="1">
      <c r="A50" s="182"/>
      <c r="B50" s="185"/>
      <c r="C50" s="188"/>
      <c r="D50" s="190"/>
      <c r="E50" s="183"/>
      <c r="F50" s="182"/>
      <c r="G50" s="182"/>
      <c r="H50" s="83"/>
      <c r="I50" s="197"/>
      <c r="J50" s="83"/>
      <c r="K50" s="197"/>
      <c r="L50" s="83"/>
      <c r="M50" s="197"/>
      <c r="N50" s="83"/>
      <c r="O50" s="197"/>
      <c r="P50" s="89"/>
      <c r="Q50" s="83"/>
      <c r="R50" s="199"/>
      <c r="S50" s="83"/>
      <c r="T50" s="199"/>
      <c r="U50" s="83"/>
      <c r="V50" s="199"/>
      <c r="W50" s="83"/>
      <c r="X50" s="199"/>
      <c r="Y50" s="89"/>
      <c r="Z50" s="83"/>
      <c r="AA50" s="199"/>
      <c r="AB50" s="83"/>
      <c r="AC50" s="199"/>
      <c r="AD50" s="83"/>
      <c r="AE50" s="199"/>
      <c r="AF50" s="83"/>
      <c r="AG50" s="199"/>
      <c r="AH50" s="89"/>
      <c r="AI50" s="83"/>
      <c r="AJ50" s="199"/>
      <c r="AK50" s="83"/>
      <c r="AL50" s="199"/>
      <c r="AM50" s="83"/>
      <c r="AN50" s="199"/>
      <c r="AO50" s="83"/>
      <c r="AP50" s="199"/>
      <c r="AQ50" s="89"/>
      <c r="AR50" s="83"/>
      <c r="AS50" s="199"/>
      <c r="AT50" s="83"/>
      <c r="AU50" s="199"/>
      <c r="AV50" s="83"/>
      <c r="AW50" s="199"/>
      <c r="AX50" s="83"/>
      <c r="AY50" s="199"/>
    </row>
    <row r="51" spans="1:51" s="31" customFormat="1">
      <c r="A51" s="182" t="s">
        <v>280</v>
      </c>
      <c r="B51" s="185">
        <v>726</v>
      </c>
      <c r="C51" s="188">
        <v>45470</v>
      </c>
      <c r="D51" s="190" t="s">
        <v>305</v>
      </c>
      <c r="E51" s="183" t="s">
        <v>311</v>
      </c>
      <c r="F51" s="182" t="s">
        <v>286</v>
      </c>
      <c r="G51" s="182" t="s">
        <v>48</v>
      </c>
      <c r="H51" s="83">
        <v>0</v>
      </c>
      <c r="I51" s="197" t="s">
        <v>23</v>
      </c>
      <c r="J51" s="83">
        <v>0</v>
      </c>
      <c r="K51" s="197" t="s">
        <v>23</v>
      </c>
      <c r="L51" s="83">
        <v>0</v>
      </c>
      <c r="M51" s="197">
        <v>0</v>
      </c>
      <c r="N51" s="83">
        <v>0</v>
      </c>
      <c r="O51" s="197" t="s">
        <v>23</v>
      </c>
      <c r="P51" s="89"/>
      <c r="Q51" s="83" t="s">
        <v>23</v>
      </c>
      <c r="R51" s="199" t="s">
        <v>23</v>
      </c>
      <c r="S51" s="83" t="s">
        <v>23</v>
      </c>
      <c r="T51" s="199" t="s">
        <v>23</v>
      </c>
      <c r="U51" s="83">
        <v>0</v>
      </c>
      <c r="V51" s="199">
        <v>0</v>
      </c>
      <c r="W51" s="83" t="s">
        <v>23</v>
      </c>
      <c r="X51" s="199" t="s">
        <v>23</v>
      </c>
      <c r="Y51" s="89"/>
      <c r="Z51" s="83" t="s">
        <v>23</v>
      </c>
      <c r="AA51" s="199" t="s">
        <v>23</v>
      </c>
      <c r="AB51" s="83" t="s">
        <v>23</v>
      </c>
      <c r="AC51" s="199" t="s">
        <v>23</v>
      </c>
      <c r="AD51" s="83">
        <v>0</v>
      </c>
      <c r="AE51" s="199">
        <v>0</v>
      </c>
      <c r="AF51" s="83" t="s">
        <v>23</v>
      </c>
      <c r="AG51" s="199" t="s">
        <v>23</v>
      </c>
      <c r="AH51" s="89"/>
      <c r="AI51" s="83" t="s">
        <v>23</v>
      </c>
      <c r="AJ51" s="199" t="s">
        <v>23</v>
      </c>
      <c r="AK51" s="83" t="s">
        <v>23</v>
      </c>
      <c r="AL51" s="199" t="s">
        <v>23</v>
      </c>
      <c r="AM51" s="83">
        <v>0</v>
      </c>
      <c r="AN51" s="199">
        <v>0</v>
      </c>
      <c r="AO51" s="83" t="s">
        <v>23</v>
      </c>
      <c r="AP51" s="199" t="s">
        <v>23</v>
      </c>
      <c r="AQ51" s="89"/>
      <c r="AR51" s="83" t="s">
        <v>23</v>
      </c>
      <c r="AS51" s="199" t="s">
        <v>23</v>
      </c>
      <c r="AT51" s="83" t="s">
        <v>23</v>
      </c>
      <c r="AU51" s="199" t="s">
        <v>23</v>
      </c>
      <c r="AV51" s="83">
        <v>0</v>
      </c>
      <c r="AW51" s="199">
        <v>0</v>
      </c>
      <c r="AX51" s="83" t="s">
        <v>23</v>
      </c>
      <c r="AY51" s="199" t="s">
        <v>23</v>
      </c>
    </row>
    <row r="52" spans="1:51" s="31" customFormat="1">
      <c r="A52" s="182"/>
      <c r="B52" s="185"/>
      <c r="C52" s="188"/>
      <c r="D52" s="190"/>
      <c r="E52" s="183"/>
      <c r="F52" s="182"/>
      <c r="G52" s="181" t="s">
        <v>5</v>
      </c>
      <c r="H52" s="178">
        <f t="shared" ref="H52:O52" si="70">SUM(H51)</f>
        <v>0</v>
      </c>
      <c r="I52" s="168">
        <f t="shared" si="70"/>
        <v>0</v>
      </c>
      <c r="J52" s="178">
        <f t="shared" si="70"/>
        <v>0</v>
      </c>
      <c r="K52" s="168">
        <f t="shared" si="70"/>
        <v>0</v>
      </c>
      <c r="L52" s="178">
        <f t="shared" si="70"/>
        <v>0</v>
      </c>
      <c r="M52" s="168">
        <f t="shared" si="70"/>
        <v>0</v>
      </c>
      <c r="N52" s="178">
        <f t="shared" si="70"/>
        <v>0</v>
      </c>
      <c r="O52" s="168">
        <f t="shared" si="70"/>
        <v>0</v>
      </c>
      <c r="P52" s="180"/>
      <c r="Q52" s="178">
        <f t="shared" ref="Q52:X52" si="71">SUM(Q51)</f>
        <v>0</v>
      </c>
      <c r="R52" s="168">
        <f t="shared" si="71"/>
        <v>0</v>
      </c>
      <c r="S52" s="178">
        <f t="shared" si="71"/>
        <v>0</v>
      </c>
      <c r="T52" s="168">
        <f t="shared" si="71"/>
        <v>0</v>
      </c>
      <c r="U52" s="178">
        <f t="shared" si="71"/>
        <v>0</v>
      </c>
      <c r="V52" s="168">
        <f t="shared" si="71"/>
        <v>0</v>
      </c>
      <c r="W52" s="178">
        <f t="shared" si="71"/>
        <v>0</v>
      </c>
      <c r="X52" s="168">
        <f t="shared" si="71"/>
        <v>0</v>
      </c>
      <c r="Y52" s="180"/>
      <c r="Z52" s="178">
        <f t="shared" ref="Z52:AG52" si="72">SUM(Z51)</f>
        <v>0</v>
      </c>
      <c r="AA52" s="168">
        <f t="shared" si="72"/>
        <v>0</v>
      </c>
      <c r="AB52" s="178">
        <f t="shared" si="72"/>
        <v>0</v>
      </c>
      <c r="AC52" s="168">
        <f t="shared" si="72"/>
        <v>0</v>
      </c>
      <c r="AD52" s="178">
        <f t="shared" si="72"/>
        <v>0</v>
      </c>
      <c r="AE52" s="168">
        <f t="shared" si="72"/>
        <v>0</v>
      </c>
      <c r="AF52" s="178">
        <f t="shared" si="72"/>
        <v>0</v>
      </c>
      <c r="AG52" s="168">
        <f t="shared" si="72"/>
        <v>0</v>
      </c>
      <c r="AH52" s="180"/>
      <c r="AI52" s="178">
        <f t="shared" ref="AI52:AP52" si="73">SUM(AI51)</f>
        <v>0</v>
      </c>
      <c r="AJ52" s="168">
        <f t="shared" si="73"/>
        <v>0</v>
      </c>
      <c r="AK52" s="178">
        <f t="shared" si="73"/>
        <v>0</v>
      </c>
      <c r="AL52" s="168">
        <f t="shared" si="73"/>
        <v>0</v>
      </c>
      <c r="AM52" s="178">
        <f t="shared" si="73"/>
        <v>0</v>
      </c>
      <c r="AN52" s="168">
        <f t="shared" si="73"/>
        <v>0</v>
      </c>
      <c r="AO52" s="178">
        <f t="shared" si="73"/>
        <v>0</v>
      </c>
      <c r="AP52" s="168">
        <f t="shared" si="73"/>
        <v>0</v>
      </c>
      <c r="AQ52" s="180"/>
      <c r="AR52" s="178">
        <f t="shared" ref="AR52:AY52" si="74">SUM(AR51)</f>
        <v>0</v>
      </c>
      <c r="AS52" s="168">
        <f t="shared" si="74"/>
        <v>0</v>
      </c>
      <c r="AT52" s="178">
        <f t="shared" si="74"/>
        <v>0</v>
      </c>
      <c r="AU52" s="168">
        <f t="shared" si="74"/>
        <v>0</v>
      </c>
      <c r="AV52" s="178">
        <f t="shared" si="74"/>
        <v>0</v>
      </c>
      <c r="AW52" s="168">
        <f t="shared" si="74"/>
        <v>0</v>
      </c>
      <c r="AX52" s="178">
        <f t="shared" si="74"/>
        <v>0</v>
      </c>
      <c r="AY52" s="168">
        <f t="shared" si="74"/>
        <v>0</v>
      </c>
    </row>
    <row r="53" spans="1:51" s="31" customFormat="1">
      <c r="A53" s="182"/>
      <c r="B53" s="185"/>
      <c r="C53" s="188"/>
      <c r="D53" s="190"/>
      <c r="E53" s="183"/>
      <c r="F53" s="182"/>
      <c r="G53" s="182"/>
      <c r="H53" s="83"/>
      <c r="I53" s="197"/>
      <c r="J53" s="83"/>
      <c r="K53" s="197"/>
      <c r="L53" s="83"/>
      <c r="M53" s="197"/>
      <c r="N53" s="83"/>
      <c r="O53" s="197"/>
      <c r="P53" s="89"/>
      <c r="Q53" s="83"/>
      <c r="R53" s="199"/>
      <c r="S53" s="83"/>
      <c r="T53" s="199"/>
      <c r="U53" s="83"/>
      <c r="V53" s="199"/>
      <c r="W53" s="83"/>
      <c r="X53" s="199"/>
      <c r="Y53" s="89"/>
      <c r="Z53" s="83"/>
      <c r="AA53" s="199"/>
      <c r="AB53" s="83"/>
      <c r="AC53" s="199"/>
      <c r="AD53" s="83"/>
      <c r="AE53" s="199"/>
      <c r="AF53" s="83"/>
      <c r="AG53" s="199"/>
      <c r="AH53" s="89"/>
      <c r="AI53" s="83"/>
      <c r="AJ53" s="199"/>
      <c r="AK53" s="83"/>
      <c r="AL53" s="199"/>
      <c r="AM53" s="83"/>
      <c r="AN53" s="199"/>
      <c r="AO53" s="83"/>
      <c r="AP53" s="199"/>
      <c r="AQ53" s="89"/>
      <c r="AR53" s="83"/>
      <c r="AS53" s="199"/>
      <c r="AT53" s="83"/>
      <c r="AU53" s="199"/>
      <c r="AV53" s="83"/>
      <c r="AW53" s="199"/>
      <c r="AX53" s="83"/>
      <c r="AY53" s="199"/>
    </row>
    <row r="54" spans="1:51" s="31" customFormat="1">
      <c r="A54" s="182" t="s">
        <v>125</v>
      </c>
      <c r="B54" s="185">
        <v>527</v>
      </c>
      <c r="C54" s="188">
        <v>45434</v>
      </c>
      <c r="D54" s="190" t="s">
        <v>153</v>
      </c>
      <c r="E54" s="183" t="s">
        <v>164</v>
      </c>
      <c r="F54" s="182" t="s">
        <v>154</v>
      </c>
      <c r="G54" s="182" t="s">
        <v>136</v>
      </c>
      <c r="H54" s="83">
        <v>0</v>
      </c>
      <c r="I54" s="197">
        <v>0</v>
      </c>
      <c r="J54" s="83" t="s">
        <v>23</v>
      </c>
      <c r="K54" s="197" t="s">
        <v>23</v>
      </c>
      <c r="L54" s="83">
        <v>0</v>
      </c>
      <c r="M54" s="197">
        <v>0</v>
      </c>
      <c r="N54" s="83" t="s">
        <v>23</v>
      </c>
      <c r="O54" s="197" t="s">
        <v>23</v>
      </c>
      <c r="P54" s="89"/>
      <c r="Q54" s="83">
        <v>0</v>
      </c>
      <c r="R54" s="199">
        <v>0</v>
      </c>
      <c r="S54" s="83" t="s">
        <v>23</v>
      </c>
      <c r="T54" s="199" t="s">
        <v>23</v>
      </c>
      <c r="U54" s="83">
        <v>0</v>
      </c>
      <c r="V54" s="199">
        <v>0</v>
      </c>
      <c r="W54" s="83" t="s">
        <v>23</v>
      </c>
      <c r="X54" s="199" t="s">
        <v>23</v>
      </c>
      <c r="Y54" s="89"/>
      <c r="Z54" s="83">
        <v>0</v>
      </c>
      <c r="AA54" s="199">
        <v>0</v>
      </c>
      <c r="AB54" s="83" t="s">
        <v>23</v>
      </c>
      <c r="AC54" s="199" t="s">
        <v>23</v>
      </c>
      <c r="AD54" s="83">
        <v>0</v>
      </c>
      <c r="AE54" s="199">
        <v>0</v>
      </c>
      <c r="AF54" s="83" t="s">
        <v>23</v>
      </c>
      <c r="AG54" s="199" t="s">
        <v>23</v>
      </c>
      <c r="AH54" s="89"/>
      <c r="AI54" s="83">
        <v>0</v>
      </c>
      <c r="AJ54" s="199">
        <v>0</v>
      </c>
      <c r="AK54" s="83" t="s">
        <v>23</v>
      </c>
      <c r="AL54" s="199" t="s">
        <v>23</v>
      </c>
      <c r="AM54" s="83">
        <v>0</v>
      </c>
      <c r="AN54" s="199">
        <v>0</v>
      </c>
      <c r="AO54" s="83" t="s">
        <v>23</v>
      </c>
      <c r="AP54" s="199" t="s">
        <v>23</v>
      </c>
      <c r="AQ54" s="89"/>
      <c r="AR54" s="83">
        <v>0</v>
      </c>
      <c r="AS54" s="199">
        <v>0</v>
      </c>
      <c r="AT54" s="83" t="s">
        <v>23</v>
      </c>
      <c r="AU54" s="199" t="s">
        <v>23</v>
      </c>
      <c r="AV54" s="83">
        <v>0</v>
      </c>
      <c r="AW54" s="199">
        <v>0</v>
      </c>
      <c r="AX54" s="83" t="s">
        <v>23</v>
      </c>
      <c r="AY54" s="199" t="s">
        <v>23</v>
      </c>
    </row>
    <row r="55" spans="1:51" s="31" customFormat="1">
      <c r="A55" s="182" t="s">
        <v>125</v>
      </c>
      <c r="B55" s="184">
        <v>699</v>
      </c>
      <c r="C55" s="187">
        <v>45460</v>
      </c>
      <c r="D55" s="190" t="s">
        <v>153</v>
      </c>
      <c r="E55" s="183" t="s">
        <v>164</v>
      </c>
      <c r="F55" s="182" t="s">
        <v>248</v>
      </c>
      <c r="G55" s="182" t="s">
        <v>48</v>
      </c>
      <c r="H55" s="83" t="s">
        <v>35</v>
      </c>
      <c r="I55" s="197" t="s">
        <v>35</v>
      </c>
      <c r="J55" s="83" t="s">
        <v>35</v>
      </c>
      <c r="K55" s="197" t="s">
        <v>35</v>
      </c>
      <c r="L55" s="83">
        <v>0</v>
      </c>
      <c r="M55" s="197">
        <v>0</v>
      </c>
      <c r="N55" s="83" t="s">
        <v>35</v>
      </c>
      <c r="O55" s="197" t="s">
        <v>35</v>
      </c>
      <c r="P55" s="89"/>
      <c r="Q55" s="83" t="s">
        <v>35</v>
      </c>
      <c r="R55" s="199" t="s">
        <v>35</v>
      </c>
      <c r="S55" s="83" t="s">
        <v>35</v>
      </c>
      <c r="T55" s="199" t="s">
        <v>35</v>
      </c>
      <c r="U55" s="83">
        <v>0</v>
      </c>
      <c r="V55" s="199">
        <v>0</v>
      </c>
      <c r="W55" s="83" t="s">
        <v>35</v>
      </c>
      <c r="X55" s="199" t="s">
        <v>35</v>
      </c>
      <c r="Y55" s="89"/>
      <c r="Z55" s="83" t="s">
        <v>35</v>
      </c>
      <c r="AA55" s="199" t="s">
        <v>35</v>
      </c>
      <c r="AB55" s="83" t="s">
        <v>35</v>
      </c>
      <c r="AC55" s="199" t="s">
        <v>35</v>
      </c>
      <c r="AD55" s="83">
        <v>0</v>
      </c>
      <c r="AE55" s="199">
        <v>0</v>
      </c>
      <c r="AF55" s="83" t="s">
        <v>35</v>
      </c>
      <c r="AG55" s="199" t="s">
        <v>35</v>
      </c>
      <c r="AH55" s="89"/>
      <c r="AI55" s="83" t="s">
        <v>35</v>
      </c>
      <c r="AJ55" s="199" t="s">
        <v>35</v>
      </c>
      <c r="AK55" s="83" t="s">
        <v>35</v>
      </c>
      <c r="AL55" s="199" t="s">
        <v>35</v>
      </c>
      <c r="AM55" s="83">
        <v>0</v>
      </c>
      <c r="AN55" s="199">
        <v>0</v>
      </c>
      <c r="AO55" s="83" t="s">
        <v>35</v>
      </c>
      <c r="AP55" s="199" t="s">
        <v>35</v>
      </c>
      <c r="AQ55" s="89"/>
      <c r="AR55" s="83" t="s">
        <v>35</v>
      </c>
      <c r="AS55" s="199" t="s">
        <v>35</v>
      </c>
      <c r="AT55" s="83" t="s">
        <v>35</v>
      </c>
      <c r="AU55" s="199" t="s">
        <v>35</v>
      </c>
      <c r="AV55" s="83">
        <v>0</v>
      </c>
      <c r="AW55" s="199">
        <v>0</v>
      </c>
      <c r="AX55" s="83" t="s">
        <v>35</v>
      </c>
      <c r="AY55" s="199" t="s">
        <v>35</v>
      </c>
    </row>
    <row r="56" spans="1:51" s="31" customFormat="1">
      <c r="A56" s="182"/>
      <c r="B56" s="184"/>
      <c r="C56" s="187"/>
      <c r="D56" s="190"/>
      <c r="E56" s="183"/>
      <c r="F56" s="182"/>
      <c r="G56" s="181" t="s">
        <v>5</v>
      </c>
      <c r="H56" s="178">
        <f>SUM(H54:H55)</f>
        <v>0</v>
      </c>
      <c r="I56" s="168">
        <f t="shared" ref="I56:AY56" si="75">SUM(I54:I55)</f>
        <v>0</v>
      </c>
      <c r="J56" s="178">
        <f t="shared" si="75"/>
        <v>0</v>
      </c>
      <c r="K56" s="168">
        <f t="shared" si="75"/>
        <v>0</v>
      </c>
      <c r="L56" s="178">
        <f t="shared" si="75"/>
        <v>0</v>
      </c>
      <c r="M56" s="168">
        <f t="shared" si="75"/>
        <v>0</v>
      </c>
      <c r="N56" s="178">
        <f t="shared" si="75"/>
        <v>0</v>
      </c>
      <c r="O56" s="168">
        <f t="shared" si="75"/>
        <v>0</v>
      </c>
      <c r="P56" s="180"/>
      <c r="Q56" s="178">
        <f t="shared" si="75"/>
        <v>0</v>
      </c>
      <c r="R56" s="168">
        <f t="shared" si="75"/>
        <v>0</v>
      </c>
      <c r="S56" s="178">
        <f t="shared" si="75"/>
        <v>0</v>
      </c>
      <c r="T56" s="168">
        <f t="shared" si="75"/>
        <v>0</v>
      </c>
      <c r="U56" s="178">
        <f t="shared" si="75"/>
        <v>0</v>
      </c>
      <c r="V56" s="168">
        <f t="shared" si="75"/>
        <v>0</v>
      </c>
      <c r="W56" s="178">
        <f t="shared" si="75"/>
        <v>0</v>
      </c>
      <c r="X56" s="168">
        <f t="shared" si="75"/>
        <v>0</v>
      </c>
      <c r="Y56" s="180"/>
      <c r="Z56" s="178">
        <f t="shared" si="75"/>
        <v>0</v>
      </c>
      <c r="AA56" s="168">
        <f t="shared" si="75"/>
        <v>0</v>
      </c>
      <c r="AB56" s="178">
        <f t="shared" si="75"/>
        <v>0</v>
      </c>
      <c r="AC56" s="168">
        <f t="shared" si="75"/>
        <v>0</v>
      </c>
      <c r="AD56" s="178">
        <f t="shared" si="75"/>
        <v>0</v>
      </c>
      <c r="AE56" s="168">
        <f t="shared" si="75"/>
        <v>0</v>
      </c>
      <c r="AF56" s="178">
        <f t="shared" si="75"/>
        <v>0</v>
      </c>
      <c r="AG56" s="168">
        <f t="shared" si="75"/>
        <v>0</v>
      </c>
      <c r="AH56" s="180"/>
      <c r="AI56" s="178">
        <f t="shared" si="75"/>
        <v>0</v>
      </c>
      <c r="AJ56" s="168">
        <f t="shared" si="75"/>
        <v>0</v>
      </c>
      <c r="AK56" s="178">
        <f t="shared" si="75"/>
        <v>0</v>
      </c>
      <c r="AL56" s="168">
        <f t="shared" si="75"/>
        <v>0</v>
      </c>
      <c r="AM56" s="178">
        <f t="shared" si="75"/>
        <v>0</v>
      </c>
      <c r="AN56" s="168">
        <f t="shared" si="75"/>
        <v>0</v>
      </c>
      <c r="AO56" s="178">
        <f t="shared" si="75"/>
        <v>0</v>
      </c>
      <c r="AP56" s="168">
        <f t="shared" si="75"/>
        <v>0</v>
      </c>
      <c r="AQ56" s="180"/>
      <c r="AR56" s="178">
        <f t="shared" si="75"/>
        <v>0</v>
      </c>
      <c r="AS56" s="168">
        <f t="shared" si="75"/>
        <v>0</v>
      </c>
      <c r="AT56" s="178">
        <f t="shared" si="75"/>
        <v>0</v>
      </c>
      <c r="AU56" s="168">
        <f t="shared" si="75"/>
        <v>0</v>
      </c>
      <c r="AV56" s="178">
        <f t="shared" si="75"/>
        <v>0</v>
      </c>
      <c r="AW56" s="168">
        <f t="shared" si="75"/>
        <v>0</v>
      </c>
      <c r="AX56" s="178">
        <f t="shared" si="75"/>
        <v>0</v>
      </c>
      <c r="AY56" s="168">
        <f t="shared" si="75"/>
        <v>0</v>
      </c>
    </row>
    <row r="57" spans="1:51" s="31" customFormat="1">
      <c r="A57" s="182"/>
      <c r="B57" s="184"/>
      <c r="C57" s="187"/>
      <c r="D57" s="190"/>
      <c r="E57" s="183"/>
      <c r="F57" s="182"/>
      <c r="G57" s="182"/>
      <c r="H57" s="83"/>
      <c r="I57" s="197"/>
      <c r="J57" s="83"/>
      <c r="K57" s="197"/>
      <c r="L57" s="83"/>
      <c r="M57" s="197"/>
      <c r="N57" s="83"/>
      <c r="O57" s="197"/>
      <c r="P57" s="89"/>
      <c r="Q57" s="83"/>
      <c r="R57" s="199"/>
      <c r="S57" s="83"/>
      <c r="T57" s="199"/>
      <c r="U57" s="83"/>
      <c r="V57" s="199"/>
      <c r="W57" s="83"/>
      <c r="X57" s="199"/>
      <c r="Y57" s="89"/>
      <c r="Z57" s="83"/>
      <c r="AA57" s="199"/>
      <c r="AB57" s="83"/>
      <c r="AC57" s="199"/>
      <c r="AD57" s="83"/>
      <c r="AE57" s="199"/>
      <c r="AF57" s="83"/>
      <c r="AG57" s="199"/>
      <c r="AH57" s="89"/>
      <c r="AI57" s="83"/>
      <c r="AJ57" s="199"/>
      <c r="AK57" s="83"/>
      <c r="AL57" s="199"/>
      <c r="AM57" s="83"/>
      <c r="AN57" s="199"/>
      <c r="AO57" s="83"/>
      <c r="AP57" s="199"/>
      <c r="AQ57" s="89"/>
      <c r="AR57" s="83"/>
      <c r="AS57" s="199"/>
      <c r="AT57" s="83"/>
      <c r="AU57" s="199"/>
      <c r="AV57" s="83"/>
      <c r="AW57" s="199"/>
      <c r="AX57" s="83"/>
      <c r="AY57" s="199"/>
    </row>
    <row r="58" spans="1:51" s="31" customFormat="1">
      <c r="A58" s="182" t="s">
        <v>123</v>
      </c>
      <c r="B58" s="184">
        <v>525</v>
      </c>
      <c r="C58" s="187">
        <v>45434</v>
      </c>
      <c r="D58" s="190" t="s">
        <v>148</v>
      </c>
      <c r="E58" s="183" t="s">
        <v>314</v>
      </c>
      <c r="F58" s="182" t="s">
        <v>129</v>
      </c>
      <c r="G58" s="182" t="s">
        <v>48</v>
      </c>
      <c r="H58" s="83" t="s">
        <v>26</v>
      </c>
      <c r="I58" s="197" t="s">
        <v>26</v>
      </c>
      <c r="J58" s="83" t="s">
        <v>26</v>
      </c>
      <c r="K58" s="197" t="s">
        <v>26</v>
      </c>
      <c r="L58" s="83" t="s">
        <v>23</v>
      </c>
      <c r="M58" s="197" t="s">
        <v>23</v>
      </c>
      <c r="N58" s="83">
        <v>0</v>
      </c>
      <c r="O58" s="197">
        <v>0</v>
      </c>
      <c r="P58" s="89"/>
      <c r="Q58" s="83" t="s">
        <v>26</v>
      </c>
      <c r="R58" s="199" t="s">
        <v>26</v>
      </c>
      <c r="S58" s="83" t="s">
        <v>26</v>
      </c>
      <c r="T58" s="199" t="s">
        <v>26</v>
      </c>
      <c r="U58" s="83" t="s">
        <v>23</v>
      </c>
      <c r="V58" s="199" t="s">
        <v>23</v>
      </c>
      <c r="W58" s="83">
        <v>0</v>
      </c>
      <c r="X58" s="199">
        <v>0</v>
      </c>
      <c r="Y58" s="89"/>
      <c r="Z58" s="83" t="s">
        <v>26</v>
      </c>
      <c r="AA58" s="199" t="s">
        <v>26</v>
      </c>
      <c r="AB58" s="83" t="s">
        <v>26</v>
      </c>
      <c r="AC58" s="199" t="s">
        <v>26</v>
      </c>
      <c r="AD58" s="83" t="s">
        <v>23</v>
      </c>
      <c r="AE58" s="199" t="s">
        <v>23</v>
      </c>
      <c r="AF58" s="83">
        <v>0</v>
      </c>
      <c r="AG58" s="199">
        <v>0</v>
      </c>
      <c r="AH58" s="89"/>
      <c r="AI58" s="83" t="s">
        <v>26</v>
      </c>
      <c r="AJ58" s="199" t="s">
        <v>26</v>
      </c>
      <c r="AK58" s="83" t="s">
        <v>26</v>
      </c>
      <c r="AL58" s="199" t="s">
        <v>26</v>
      </c>
      <c r="AM58" s="83" t="s">
        <v>23</v>
      </c>
      <c r="AN58" s="199" t="s">
        <v>23</v>
      </c>
      <c r="AO58" s="83">
        <v>0</v>
      </c>
      <c r="AP58" s="199">
        <v>0</v>
      </c>
      <c r="AQ58" s="89"/>
      <c r="AR58" s="83" t="s">
        <v>26</v>
      </c>
      <c r="AS58" s="199" t="s">
        <v>26</v>
      </c>
      <c r="AT58" s="83" t="s">
        <v>26</v>
      </c>
      <c r="AU58" s="199" t="s">
        <v>26</v>
      </c>
      <c r="AV58" s="83" t="s">
        <v>23</v>
      </c>
      <c r="AW58" s="199" t="s">
        <v>23</v>
      </c>
      <c r="AX58" s="83">
        <v>0</v>
      </c>
      <c r="AY58" s="199">
        <v>0</v>
      </c>
    </row>
    <row r="59" spans="1:51" s="31" customFormat="1">
      <c r="A59" s="182"/>
      <c r="B59" s="184"/>
      <c r="C59" s="187"/>
      <c r="D59" s="190"/>
      <c r="E59" s="183"/>
      <c r="F59" s="182"/>
      <c r="G59" s="181" t="s">
        <v>5</v>
      </c>
      <c r="H59" s="178">
        <f t="shared" ref="H59:O59" si="76">SUM(H58)</f>
        <v>0</v>
      </c>
      <c r="I59" s="168">
        <f t="shared" si="76"/>
        <v>0</v>
      </c>
      <c r="J59" s="178">
        <f t="shared" si="76"/>
        <v>0</v>
      </c>
      <c r="K59" s="168">
        <f t="shared" si="76"/>
        <v>0</v>
      </c>
      <c r="L59" s="178">
        <f t="shared" si="76"/>
        <v>0</v>
      </c>
      <c r="M59" s="168">
        <f t="shared" si="76"/>
        <v>0</v>
      </c>
      <c r="N59" s="178">
        <f t="shared" si="76"/>
        <v>0</v>
      </c>
      <c r="O59" s="168">
        <f t="shared" si="76"/>
        <v>0</v>
      </c>
      <c r="P59" s="180"/>
      <c r="Q59" s="178">
        <f t="shared" ref="Q59:X59" si="77">SUM(Q58)</f>
        <v>0</v>
      </c>
      <c r="R59" s="168">
        <f t="shared" si="77"/>
        <v>0</v>
      </c>
      <c r="S59" s="178">
        <f t="shared" si="77"/>
        <v>0</v>
      </c>
      <c r="T59" s="168">
        <f t="shared" si="77"/>
        <v>0</v>
      </c>
      <c r="U59" s="178">
        <f t="shared" si="77"/>
        <v>0</v>
      </c>
      <c r="V59" s="168">
        <f t="shared" si="77"/>
        <v>0</v>
      </c>
      <c r="W59" s="178">
        <f t="shared" si="77"/>
        <v>0</v>
      </c>
      <c r="X59" s="168">
        <f t="shared" si="77"/>
        <v>0</v>
      </c>
      <c r="Y59" s="180"/>
      <c r="Z59" s="178">
        <f t="shared" ref="Z59:AG59" si="78">SUM(Z58)</f>
        <v>0</v>
      </c>
      <c r="AA59" s="168">
        <f t="shared" si="78"/>
        <v>0</v>
      </c>
      <c r="AB59" s="178">
        <f t="shared" si="78"/>
        <v>0</v>
      </c>
      <c r="AC59" s="168">
        <f t="shared" si="78"/>
        <v>0</v>
      </c>
      <c r="AD59" s="178">
        <f t="shared" si="78"/>
        <v>0</v>
      </c>
      <c r="AE59" s="168">
        <f t="shared" si="78"/>
        <v>0</v>
      </c>
      <c r="AF59" s="178">
        <f t="shared" si="78"/>
        <v>0</v>
      </c>
      <c r="AG59" s="168">
        <f t="shared" si="78"/>
        <v>0</v>
      </c>
      <c r="AH59" s="180"/>
      <c r="AI59" s="178">
        <f t="shared" ref="AI59:AP59" si="79">SUM(AI58)</f>
        <v>0</v>
      </c>
      <c r="AJ59" s="168">
        <f t="shared" si="79"/>
        <v>0</v>
      </c>
      <c r="AK59" s="178">
        <f t="shared" si="79"/>
        <v>0</v>
      </c>
      <c r="AL59" s="168">
        <f t="shared" si="79"/>
        <v>0</v>
      </c>
      <c r="AM59" s="178">
        <f t="shared" si="79"/>
        <v>0</v>
      </c>
      <c r="AN59" s="168">
        <f t="shared" si="79"/>
        <v>0</v>
      </c>
      <c r="AO59" s="178">
        <f t="shared" si="79"/>
        <v>0</v>
      </c>
      <c r="AP59" s="168">
        <f t="shared" si="79"/>
        <v>0</v>
      </c>
      <c r="AQ59" s="180"/>
      <c r="AR59" s="178">
        <f t="shared" ref="AR59:AY59" si="80">SUM(AR58)</f>
        <v>0</v>
      </c>
      <c r="AS59" s="168">
        <f t="shared" si="80"/>
        <v>0</v>
      </c>
      <c r="AT59" s="178">
        <f t="shared" si="80"/>
        <v>0</v>
      </c>
      <c r="AU59" s="168">
        <f t="shared" si="80"/>
        <v>0</v>
      </c>
      <c r="AV59" s="178">
        <f t="shared" si="80"/>
        <v>0</v>
      </c>
      <c r="AW59" s="168">
        <f t="shared" si="80"/>
        <v>0</v>
      </c>
      <c r="AX59" s="178">
        <f t="shared" si="80"/>
        <v>0</v>
      </c>
      <c r="AY59" s="168">
        <f t="shared" si="80"/>
        <v>0</v>
      </c>
    </row>
    <row r="60" spans="1:51" s="31" customFormat="1">
      <c r="A60" s="182"/>
      <c r="B60" s="184"/>
      <c r="C60" s="187"/>
      <c r="D60" s="190"/>
      <c r="E60" s="183"/>
      <c r="F60" s="182"/>
      <c r="G60" s="182"/>
      <c r="H60" s="83"/>
      <c r="I60" s="197"/>
      <c r="J60" s="83"/>
      <c r="K60" s="197"/>
      <c r="L60" s="83"/>
      <c r="M60" s="197"/>
      <c r="N60" s="83"/>
      <c r="O60" s="197"/>
      <c r="P60" s="89"/>
      <c r="Q60" s="83"/>
      <c r="R60" s="199"/>
      <c r="S60" s="83"/>
      <c r="T60" s="199"/>
      <c r="U60" s="83"/>
      <c r="V60" s="199"/>
      <c r="W60" s="83"/>
      <c r="X60" s="199"/>
      <c r="Y60" s="89"/>
      <c r="Z60" s="83"/>
      <c r="AA60" s="199"/>
      <c r="AB60" s="83"/>
      <c r="AC60" s="199"/>
      <c r="AD60" s="83"/>
      <c r="AE60" s="199"/>
      <c r="AF60" s="83"/>
      <c r="AG60" s="199"/>
      <c r="AH60" s="89"/>
      <c r="AI60" s="83"/>
      <c r="AJ60" s="199"/>
      <c r="AK60" s="83"/>
      <c r="AL60" s="199"/>
      <c r="AM60" s="83"/>
      <c r="AN60" s="199"/>
      <c r="AO60" s="83"/>
      <c r="AP60" s="199"/>
      <c r="AQ60" s="89"/>
      <c r="AR60" s="83"/>
      <c r="AS60" s="199"/>
      <c r="AT60" s="83"/>
      <c r="AU60" s="199"/>
      <c r="AV60" s="83"/>
      <c r="AW60" s="199"/>
      <c r="AX60" s="83"/>
      <c r="AY60" s="199"/>
    </row>
    <row r="61" spans="1:51" s="31" customFormat="1">
      <c r="A61" s="182" t="s">
        <v>177</v>
      </c>
      <c r="B61" s="184">
        <v>608</v>
      </c>
      <c r="C61" s="187">
        <v>45460</v>
      </c>
      <c r="D61" s="190" t="s">
        <v>209</v>
      </c>
      <c r="E61" s="183" t="s">
        <v>252</v>
      </c>
      <c r="F61" s="182" t="s">
        <v>235</v>
      </c>
      <c r="G61" s="182" t="s">
        <v>46</v>
      </c>
      <c r="H61" s="83">
        <v>0</v>
      </c>
      <c r="I61" s="197">
        <v>0</v>
      </c>
      <c r="J61" s="83">
        <v>0</v>
      </c>
      <c r="K61" s="197">
        <v>0</v>
      </c>
      <c r="L61" s="83">
        <v>0</v>
      </c>
      <c r="M61" s="197">
        <v>0</v>
      </c>
      <c r="N61" s="83">
        <v>0</v>
      </c>
      <c r="O61" s="197">
        <v>0</v>
      </c>
      <c r="P61" s="89"/>
      <c r="Q61" s="83">
        <v>0</v>
      </c>
      <c r="R61" s="199">
        <v>0</v>
      </c>
      <c r="S61" s="83">
        <v>0</v>
      </c>
      <c r="T61" s="199">
        <v>0</v>
      </c>
      <c r="U61" s="83">
        <v>0</v>
      </c>
      <c r="V61" s="199">
        <v>0</v>
      </c>
      <c r="W61" s="83">
        <v>0</v>
      </c>
      <c r="X61" s="199">
        <v>0</v>
      </c>
      <c r="Y61" s="89"/>
      <c r="Z61" s="83">
        <v>0</v>
      </c>
      <c r="AA61" s="199">
        <v>0</v>
      </c>
      <c r="AB61" s="83">
        <v>0</v>
      </c>
      <c r="AC61" s="199">
        <v>0</v>
      </c>
      <c r="AD61" s="83">
        <v>0</v>
      </c>
      <c r="AE61" s="199">
        <v>0</v>
      </c>
      <c r="AF61" s="83">
        <v>0</v>
      </c>
      <c r="AG61" s="199">
        <v>0</v>
      </c>
      <c r="AH61" s="89"/>
      <c r="AI61" s="83">
        <v>0</v>
      </c>
      <c r="AJ61" s="199">
        <v>0</v>
      </c>
      <c r="AK61" s="83">
        <v>0</v>
      </c>
      <c r="AL61" s="199">
        <v>0</v>
      </c>
      <c r="AM61" s="83">
        <v>0</v>
      </c>
      <c r="AN61" s="199">
        <v>0</v>
      </c>
      <c r="AO61" s="83">
        <v>0</v>
      </c>
      <c r="AP61" s="199">
        <v>0</v>
      </c>
      <c r="AQ61" s="89"/>
      <c r="AR61" s="83">
        <v>0</v>
      </c>
      <c r="AS61" s="199">
        <v>0</v>
      </c>
      <c r="AT61" s="83">
        <v>0</v>
      </c>
      <c r="AU61" s="199">
        <v>0</v>
      </c>
      <c r="AV61" s="83">
        <v>0</v>
      </c>
      <c r="AW61" s="199">
        <v>0</v>
      </c>
      <c r="AX61" s="83">
        <v>0</v>
      </c>
      <c r="AY61" s="199">
        <v>0</v>
      </c>
    </row>
    <row r="62" spans="1:51" s="31" customFormat="1">
      <c r="A62" s="182" t="s">
        <v>177</v>
      </c>
      <c r="B62" s="184">
        <v>608</v>
      </c>
      <c r="C62" s="187">
        <v>45460</v>
      </c>
      <c r="D62" s="190" t="s">
        <v>237</v>
      </c>
      <c r="E62" s="183" t="s">
        <v>252</v>
      </c>
      <c r="F62" s="182" t="s">
        <v>236</v>
      </c>
      <c r="G62" s="182" t="s">
        <v>46</v>
      </c>
      <c r="H62" s="83">
        <v>-26.9</v>
      </c>
      <c r="I62" s="197">
        <v>-29</v>
      </c>
      <c r="J62" s="83">
        <v>0</v>
      </c>
      <c r="K62" s="197">
        <v>0</v>
      </c>
      <c r="L62" s="83">
        <v>26.9</v>
      </c>
      <c r="M62" s="197">
        <v>29</v>
      </c>
      <c r="N62" s="83">
        <v>0</v>
      </c>
      <c r="O62" s="197">
        <v>0</v>
      </c>
      <c r="P62" s="89"/>
      <c r="Q62" s="83">
        <v>-29.3</v>
      </c>
      <c r="R62" s="199">
        <v>-29.3</v>
      </c>
      <c r="S62" s="83">
        <v>0</v>
      </c>
      <c r="T62" s="199">
        <v>0</v>
      </c>
      <c r="U62" s="83">
        <v>29.3</v>
      </c>
      <c r="V62" s="199">
        <v>29.3</v>
      </c>
      <c r="W62" s="83">
        <v>0</v>
      </c>
      <c r="X62" s="199">
        <v>0</v>
      </c>
      <c r="Y62" s="89"/>
      <c r="Z62" s="83">
        <v>-29.5</v>
      </c>
      <c r="AA62" s="199">
        <v>-29.5</v>
      </c>
      <c r="AB62" s="83">
        <v>0</v>
      </c>
      <c r="AC62" s="199">
        <v>0</v>
      </c>
      <c r="AD62" s="83">
        <v>29.5</v>
      </c>
      <c r="AE62" s="199">
        <v>29.5</v>
      </c>
      <c r="AF62" s="83">
        <v>0</v>
      </c>
      <c r="AG62" s="199">
        <v>0</v>
      </c>
      <c r="AH62" s="89"/>
      <c r="AI62" s="83">
        <v>-29.6</v>
      </c>
      <c r="AJ62" s="199">
        <v>-29.6</v>
      </c>
      <c r="AK62" s="83">
        <v>0</v>
      </c>
      <c r="AL62" s="199">
        <v>0</v>
      </c>
      <c r="AM62" s="83">
        <v>29.6</v>
      </c>
      <c r="AN62" s="199">
        <v>29.6</v>
      </c>
      <c r="AO62" s="83">
        <v>0</v>
      </c>
      <c r="AP62" s="199">
        <v>0</v>
      </c>
      <c r="AQ62" s="89"/>
      <c r="AR62" s="83">
        <v>-29.8</v>
      </c>
      <c r="AS62" s="199">
        <v>-29.8</v>
      </c>
      <c r="AT62" s="83">
        <v>0</v>
      </c>
      <c r="AU62" s="199">
        <v>0</v>
      </c>
      <c r="AV62" s="83">
        <v>29.8</v>
      </c>
      <c r="AW62" s="199">
        <v>29.8</v>
      </c>
      <c r="AX62" s="83">
        <v>0</v>
      </c>
      <c r="AY62" s="199">
        <v>0</v>
      </c>
    </row>
    <row r="63" spans="1:51" s="31" customFormat="1">
      <c r="A63" s="182" t="s">
        <v>177</v>
      </c>
      <c r="B63" s="184">
        <v>608</v>
      </c>
      <c r="C63" s="187">
        <v>45460</v>
      </c>
      <c r="D63" s="190" t="s">
        <v>237</v>
      </c>
      <c r="E63" s="183" t="s">
        <v>252</v>
      </c>
      <c r="F63" s="182" t="s">
        <v>238</v>
      </c>
      <c r="G63" s="182" t="s">
        <v>133</v>
      </c>
      <c r="H63" s="83">
        <v>-0.8</v>
      </c>
      <c r="I63" s="257">
        <v>0</v>
      </c>
      <c r="J63" s="83">
        <v>0</v>
      </c>
      <c r="K63" s="257">
        <v>0</v>
      </c>
      <c r="L63" s="83">
        <v>0.8</v>
      </c>
      <c r="M63" s="257">
        <v>0</v>
      </c>
      <c r="N63" s="83">
        <v>0</v>
      </c>
      <c r="O63" s="257">
        <v>0</v>
      </c>
      <c r="P63" s="89"/>
      <c r="Q63" s="83">
        <v>-0.8</v>
      </c>
      <c r="R63" s="257">
        <v>0</v>
      </c>
      <c r="S63" s="83">
        <v>0</v>
      </c>
      <c r="T63" s="257">
        <v>0</v>
      </c>
      <c r="U63" s="83">
        <v>0.8</v>
      </c>
      <c r="V63" s="257">
        <v>0</v>
      </c>
      <c r="W63" s="83">
        <v>0</v>
      </c>
      <c r="X63" s="257">
        <v>0</v>
      </c>
      <c r="Y63" s="89"/>
      <c r="Z63" s="83">
        <v>0</v>
      </c>
      <c r="AA63" s="257">
        <v>0</v>
      </c>
      <c r="AB63" s="83">
        <v>0</v>
      </c>
      <c r="AC63" s="257">
        <v>0</v>
      </c>
      <c r="AD63" s="83">
        <v>0</v>
      </c>
      <c r="AE63" s="257">
        <v>0</v>
      </c>
      <c r="AF63" s="83">
        <v>0</v>
      </c>
      <c r="AG63" s="257">
        <v>0</v>
      </c>
      <c r="AH63" s="89"/>
      <c r="AI63" s="83">
        <v>0</v>
      </c>
      <c r="AJ63" s="257">
        <v>0</v>
      </c>
      <c r="AK63" s="83">
        <v>0</v>
      </c>
      <c r="AL63" s="257">
        <v>0</v>
      </c>
      <c r="AM63" s="83">
        <v>0</v>
      </c>
      <c r="AN63" s="257">
        <v>0</v>
      </c>
      <c r="AO63" s="83">
        <v>0</v>
      </c>
      <c r="AP63" s="257">
        <v>0</v>
      </c>
      <c r="AQ63" s="89"/>
      <c r="AR63" s="83">
        <v>0</v>
      </c>
      <c r="AS63" s="257">
        <v>0</v>
      </c>
      <c r="AT63" s="83">
        <v>0</v>
      </c>
      <c r="AU63" s="257">
        <v>0</v>
      </c>
      <c r="AV63" s="83">
        <v>0</v>
      </c>
      <c r="AW63" s="257">
        <v>0</v>
      </c>
      <c r="AX63" s="83">
        <v>0</v>
      </c>
      <c r="AY63" s="257">
        <v>0</v>
      </c>
    </row>
    <row r="64" spans="1:51" s="31" customFormat="1">
      <c r="A64" s="182"/>
      <c r="B64" s="184"/>
      <c r="C64" s="187"/>
      <c r="D64" s="190"/>
      <c r="E64" s="183"/>
      <c r="F64" s="182"/>
      <c r="G64" s="181" t="s">
        <v>5</v>
      </c>
      <c r="H64" s="178">
        <f>SUM(H61:H63)</f>
        <v>-27.7</v>
      </c>
      <c r="I64" s="168">
        <f t="shared" ref="I64:AY64" si="81">SUM(I61:I63)</f>
        <v>-29</v>
      </c>
      <c r="J64" s="178">
        <f t="shared" si="81"/>
        <v>0</v>
      </c>
      <c r="K64" s="168">
        <f t="shared" si="81"/>
        <v>0</v>
      </c>
      <c r="L64" s="178">
        <f t="shared" si="81"/>
        <v>27.7</v>
      </c>
      <c r="M64" s="168">
        <f t="shared" si="81"/>
        <v>29</v>
      </c>
      <c r="N64" s="178">
        <f t="shared" si="81"/>
        <v>0</v>
      </c>
      <c r="O64" s="168">
        <f t="shared" si="81"/>
        <v>0</v>
      </c>
      <c r="P64" s="180"/>
      <c r="Q64" s="178">
        <f t="shared" si="81"/>
        <v>-30.1</v>
      </c>
      <c r="R64" s="168">
        <f t="shared" si="81"/>
        <v>-29.3</v>
      </c>
      <c r="S64" s="178">
        <f t="shared" si="81"/>
        <v>0</v>
      </c>
      <c r="T64" s="168">
        <f t="shared" si="81"/>
        <v>0</v>
      </c>
      <c r="U64" s="178">
        <f t="shared" si="81"/>
        <v>30.1</v>
      </c>
      <c r="V64" s="168">
        <f t="shared" si="81"/>
        <v>29.3</v>
      </c>
      <c r="W64" s="178">
        <f t="shared" si="81"/>
        <v>0</v>
      </c>
      <c r="X64" s="168">
        <f t="shared" si="81"/>
        <v>0</v>
      </c>
      <c r="Y64" s="180"/>
      <c r="Z64" s="178">
        <f t="shared" si="81"/>
        <v>-29.5</v>
      </c>
      <c r="AA64" s="168">
        <f t="shared" si="81"/>
        <v>-29.5</v>
      </c>
      <c r="AB64" s="178">
        <f t="shared" si="81"/>
        <v>0</v>
      </c>
      <c r="AC64" s="168">
        <f t="shared" si="81"/>
        <v>0</v>
      </c>
      <c r="AD64" s="178">
        <f t="shared" si="81"/>
        <v>29.5</v>
      </c>
      <c r="AE64" s="168">
        <f t="shared" si="81"/>
        <v>29.5</v>
      </c>
      <c r="AF64" s="178">
        <f t="shared" si="81"/>
        <v>0</v>
      </c>
      <c r="AG64" s="168">
        <f t="shared" si="81"/>
        <v>0</v>
      </c>
      <c r="AH64" s="180"/>
      <c r="AI64" s="178">
        <f t="shared" si="81"/>
        <v>-29.6</v>
      </c>
      <c r="AJ64" s="168">
        <f t="shared" si="81"/>
        <v>-29.6</v>
      </c>
      <c r="AK64" s="178">
        <f t="shared" si="81"/>
        <v>0</v>
      </c>
      <c r="AL64" s="168">
        <f t="shared" si="81"/>
        <v>0</v>
      </c>
      <c r="AM64" s="178">
        <f t="shared" si="81"/>
        <v>29.6</v>
      </c>
      <c r="AN64" s="168">
        <f t="shared" si="81"/>
        <v>29.6</v>
      </c>
      <c r="AO64" s="178">
        <f t="shared" si="81"/>
        <v>0</v>
      </c>
      <c r="AP64" s="168">
        <f t="shared" si="81"/>
        <v>0</v>
      </c>
      <c r="AQ64" s="180"/>
      <c r="AR64" s="178">
        <f t="shared" si="81"/>
        <v>-29.8</v>
      </c>
      <c r="AS64" s="168">
        <f t="shared" si="81"/>
        <v>-29.8</v>
      </c>
      <c r="AT64" s="178">
        <f t="shared" si="81"/>
        <v>0</v>
      </c>
      <c r="AU64" s="168">
        <f t="shared" si="81"/>
        <v>0</v>
      </c>
      <c r="AV64" s="178">
        <f t="shared" si="81"/>
        <v>29.8</v>
      </c>
      <c r="AW64" s="168">
        <f t="shared" si="81"/>
        <v>29.8</v>
      </c>
      <c r="AX64" s="178">
        <f t="shared" si="81"/>
        <v>0</v>
      </c>
      <c r="AY64" s="168">
        <f t="shared" si="81"/>
        <v>0</v>
      </c>
    </row>
    <row r="65" spans="1:51" s="31" customFormat="1">
      <c r="A65" s="182"/>
      <c r="B65" s="184"/>
      <c r="C65" s="187"/>
      <c r="D65" s="190"/>
      <c r="E65" s="183"/>
      <c r="F65" s="182"/>
      <c r="G65" s="182"/>
      <c r="H65" s="83"/>
      <c r="I65" s="197"/>
      <c r="J65" s="83"/>
      <c r="K65" s="197"/>
      <c r="L65" s="83"/>
      <c r="M65" s="197"/>
      <c r="N65" s="83"/>
      <c r="O65" s="197"/>
      <c r="P65" s="89"/>
      <c r="Q65" s="83"/>
      <c r="R65" s="199"/>
      <c r="S65" s="83"/>
      <c r="T65" s="199"/>
      <c r="U65" s="83"/>
      <c r="V65" s="199"/>
      <c r="W65" s="83"/>
      <c r="X65" s="199"/>
      <c r="Y65" s="89"/>
      <c r="Z65" s="83"/>
      <c r="AA65" s="199"/>
      <c r="AB65" s="83"/>
      <c r="AC65" s="199"/>
      <c r="AD65" s="83"/>
      <c r="AE65" s="199"/>
      <c r="AF65" s="83"/>
      <c r="AG65" s="199"/>
      <c r="AH65" s="89"/>
      <c r="AI65" s="83"/>
      <c r="AJ65" s="199"/>
      <c r="AK65" s="83"/>
      <c r="AL65" s="199"/>
      <c r="AM65" s="83"/>
      <c r="AN65" s="199"/>
      <c r="AO65" s="83"/>
      <c r="AP65" s="199"/>
      <c r="AQ65" s="89"/>
      <c r="AR65" s="83"/>
      <c r="AS65" s="199"/>
      <c r="AT65" s="83"/>
      <c r="AU65" s="199"/>
      <c r="AV65" s="83"/>
      <c r="AW65" s="199"/>
      <c r="AX65" s="83"/>
      <c r="AY65" s="199"/>
    </row>
    <row r="66" spans="1:51" s="31" customFormat="1">
      <c r="A66" s="182" t="s">
        <v>279</v>
      </c>
      <c r="B66" s="185">
        <v>722</v>
      </c>
      <c r="C66" s="188">
        <v>45470</v>
      </c>
      <c r="D66" s="190" t="s">
        <v>304</v>
      </c>
      <c r="E66" s="183" t="s">
        <v>310</v>
      </c>
      <c r="F66" s="182" t="s">
        <v>297</v>
      </c>
      <c r="G66" s="182" t="s">
        <v>48</v>
      </c>
      <c r="H66" s="83">
        <v>0</v>
      </c>
      <c r="I66" s="197">
        <v>0</v>
      </c>
      <c r="J66" s="83">
        <v>0</v>
      </c>
      <c r="K66" s="197">
        <v>0</v>
      </c>
      <c r="L66" s="83" t="s">
        <v>21</v>
      </c>
      <c r="M66" s="197" t="s">
        <v>21</v>
      </c>
      <c r="N66" s="83" t="s">
        <v>21</v>
      </c>
      <c r="O66" s="197" t="s">
        <v>21</v>
      </c>
      <c r="P66" s="89"/>
      <c r="Q66" s="83">
        <v>0</v>
      </c>
      <c r="R66" s="199">
        <v>0</v>
      </c>
      <c r="S66" s="83">
        <v>0</v>
      </c>
      <c r="T66" s="199">
        <v>0</v>
      </c>
      <c r="U66" s="83" t="s">
        <v>21</v>
      </c>
      <c r="V66" s="199" t="s">
        <v>21</v>
      </c>
      <c r="W66" s="83" t="s">
        <v>21</v>
      </c>
      <c r="X66" s="199" t="s">
        <v>21</v>
      </c>
      <c r="Y66" s="89"/>
      <c r="Z66" s="83">
        <v>0</v>
      </c>
      <c r="AA66" s="199">
        <v>0</v>
      </c>
      <c r="AB66" s="83">
        <v>0</v>
      </c>
      <c r="AC66" s="199">
        <v>0</v>
      </c>
      <c r="AD66" s="83" t="s">
        <v>21</v>
      </c>
      <c r="AE66" s="199" t="s">
        <v>21</v>
      </c>
      <c r="AF66" s="83" t="s">
        <v>21</v>
      </c>
      <c r="AG66" s="199" t="s">
        <v>21</v>
      </c>
      <c r="AH66" s="89"/>
      <c r="AI66" s="83">
        <v>0</v>
      </c>
      <c r="AJ66" s="199">
        <v>0</v>
      </c>
      <c r="AK66" s="83">
        <v>0</v>
      </c>
      <c r="AL66" s="199">
        <v>0</v>
      </c>
      <c r="AM66" s="83" t="s">
        <v>21</v>
      </c>
      <c r="AN66" s="199" t="s">
        <v>21</v>
      </c>
      <c r="AO66" s="83" t="s">
        <v>21</v>
      </c>
      <c r="AP66" s="199" t="s">
        <v>21</v>
      </c>
      <c r="AQ66" s="89"/>
      <c r="AR66" s="83">
        <v>0</v>
      </c>
      <c r="AS66" s="199">
        <v>0</v>
      </c>
      <c r="AT66" s="83">
        <v>0</v>
      </c>
      <c r="AU66" s="199">
        <v>0</v>
      </c>
      <c r="AV66" s="83" t="s">
        <v>21</v>
      </c>
      <c r="AW66" s="199" t="s">
        <v>21</v>
      </c>
      <c r="AX66" s="83" t="s">
        <v>21</v>
      </c>
      <c r="AY66" s="199" t="s">
        <v>21</v>
      </c>
    </row>
    <row r="67" spans="1:51" s="31" customFormat="1">
      <c r="A67" s="182" t="s">
        <v>279</v>
      </c>
      <c r="B67" s="185">
        <v>722</v>
      </c>
      <c r="C67" s="188">
        <v>45470</v>
      </c>
      <c r="D67" s="190" t="s">
        <v>304</v>
      </c>
      <c r="E67" s="183" t="s">
        <v>310</v>
      </c>
      <c r="F67" s="182" t="s">
        <v>298</v>
      </c>
      <c r="G67" s="182" t="s">
        <v>205</v>
      </c>
      <c r="H67" s="83" t="s">
        <v>23</v>
      </c>
      <c r="I67" s="197" t="s">
        <v>23</v>
      </c>
      <c r="J67" s="83" t="s">
        <v>23</v>
      </c>
      <c r="K67" s="197" t="s">
        <v>23</v>
      </c>
      <c r="L67" s="83">
        <v>0</v>
      </c>
      <c r="M67" s="197">
        <v>0</v>
      </c>
      <c r="N67" s="83" t="s">
        <v>23</v>
      </c>
      <c r="O67" s="197" t="s">
        <v>23</v>
      </c>
      <c r="P67" s="89"/>
      <c r="Q67" s="83" t="s">
        <v>23</v>
      </c>
      <c r="R67" s="199" t="s">
        <v>23</v>
      </c>
      <c r="S67" s="83" t="s">
        <v>23</v>
      </c>
      <c r="T67" s="199" t="s">
        <v>23</v>
      </c>
      <c r="U67" s="83">
        <v>0</v>
      </c>
      <c r="V67" s="199">
        <v>0</v>
      </c>
      <c r="W67" s="83" t="s">
        <v>23</v>
      </c>
      <c r="X67" s="199" t="s">
        <v>23</v>
      </c>
      <c r="Y67" s="89"/>
      <c r="Z67" s="83" t="s">
        <v>23</v>
      </c>
      <c r="AA67" s="199" t="s">
        <v>23</v>
      </c>
      <c r="AB67" s="83" t="s">
        <v>23</v>
      </c>
      <c r="AC67" s="199" t="s">
        <v>23</v>
      </c>
      <c r="AD67" s="83">
        <v>0</v>
      </c>
      <c r="AE67" s="199">
        <v>0</v>
      </c>
      <c r="AF67" s="83" t="s">
        <v>23</v>
      </c>
      <c r="AG67" s="199" t="s">
        <v>23</v>
      </c>
      <c r="AH67" s="89"/>
      <c r="AI67" s="83" t="s">
        <v>23</v>
      </c>
      <c r="AJ67" s="199" t="s">
        <v>23</v>
      </c>
      <c r="AK67" s="83" t="s">
        <v>23</v>
      </c>
      <c r="AL67" s="199" t="s">
        <v>23</v>
      </c>
      <c r="AM67" s="83">
        <v>0</v>
      </c>
      <c r="AN67" s="199">
        <v>0</v>
      </c>
      <c r="AO67" s="83" t="s">
        <v>23</v>
      </c>
      <c r="AP67" s="199" t="s">
        <v>23</v>
      </c>
      <c r="AQ67" s="89"/>
      <c r="AR67" s="83" t="s">
        <v>23</v>
      </c>
      <c r="AS67" s="199" t="s">
        <v>23</v>
      </c>
      <c r="AT67" s="83" t="s">
        <v>23</v>
      </c>
      <c r="AU67" s="199" t="s">
        <v>23</v>
      </c>
      <c r="AV67" s="83">
        <v>0</v>
      </c>
      <c r="AW67" s="199">
        <v>0</v>
      </c>
      <c r="AX67" s="83" t="s">
        <v>23</v>
      </c>
      <c r="AY67" s="199" t="s">
        <v>23</v>
      </c>
    </row>
    <row r="68" spans="1:51" s="31" customFormat="1">
      <c r="A68" s="182"/>
      <c r="B68" s="184"/>
      <c r="C68" s="187"/>
      <c r="D68" s="190"/>
      <c r="E68" s="183"/>
      <c r="F68" s="182"/>
      <c r="G68" s="181" t="s">
        <v>5</v>
      </c>
      <c r="H68" s="178">
        <f>SUM(H66:H67)</f>
        <v>0</v>
      </c>
      <c r="I68" s="168">
        <f t="shared" ref="I68:AY68" si="82">SUM(I66:I67)</f>
        <v>0</v>
      </c>
      <c r="J68" s="178">
        <f t="shared" si="82"/>
        <v>0</v>
      </c>
      <c r="K68" s="168">
        <f t="shared" si="82"/>
        <v>0</v>
      </c>
      <c r="L68" s="178">
        <f t="shared" si="82"/>
        <v>0</v>
      </c>
      <c r="M68" s="168">
        <f t="shared" si="82"/>
        <v>0</v>
      </c>
      <c r="N68" s="178">
        <f t="shared" si="82"/>
        <v>0</v>
      </c>
      <c r="O68" s="168">
        <f t="shared" si="82"/>
        <v>0</v>
      </c>
      <c r="P68" s="180"/>
      <c r="Q68" s="178">
        <f t="shared" si="82"/>
        <v>0</v>
      </c>
      <c r="R68" s="168">
        <f t="shared" si="82"/>
        <v>0</v>
      </c>
      <c r="S68" s="178">
        <f t="shared" si="82"/>
        <v>0</v>
      </c>
      <c r="T68" s="168">
        <f t="shared" si="82"/>
        <v>0</v>
      </c>
      <c r="U68" s="178">
        <f t="shared" si="82"/>
        <v>0</v>
      </c>
      <c r="V68" s="168">
        <f t="shared" si="82"/>
        <v>0</v>
      </c>
      <c r="W68" s="178">
        <f t="shared" si="82"/>
        <v>0</v>
      </c>
      <c r="X68" s="168">
        <f t="shared" si="82"/>
        <v>0</v>
      </c>
      <c r="Y68" s="180"/>
      <c r="Z68" s="178">
        <f t="shared" si="82"/>
        <v>0</v>
      </c>
      <c r="AA68" s="168">
        <f t="shared" si="82"/>
        <v>0</v>
      </c>
      <c r="AB68" s="178">
        <f t="shared" si="82"/>
        <v>0</v>
      </c>
      <c r="AC68" s="168">
        <f t="shared" si="82"/>
        <v>0</v>
      </c>
      <c r="AD68" s="178">
        <f t="shared" si="82"/>
        <v>0</v>
      </c>
      <c r="AE68" s="168">
        <f t="shared" si="82"/>
        <v>0</v>
      </c>
      <c r="AF68" s="178">
        <f t="shared" si="82"/>
        <v>0</v>
      </c>
      <c r="AG68" s="168">
        <f t="shared" si="82"/>
        <v>0</v>
      </c>
      <c r="AH68" s="180"/>
      <c r="AI68" s="178">
        <f t="shared" si="82"/>
        <v>0</v>
      </c>
      <c r="AJ68" s="168">
        <f t="shared" si="82"/>
        <v>0</v>
      </c>
      <c r="AK68" s="178">
        <f t="shared" si="82"/>
        <v>0</v>
      </c>
      <c r="AL68" s="168">
        <f t="shared" si="82"/>
        <v>0</v>
      </c>
      <c r="AM68" s="178">
        <f t="shared" si="82"/>
        <v>0</v>
      </c>
      <c r="AN68" s="168">
        <f t="shared" si="82"/>
        <v>0</v>
      </c>
      <c r="AO68" s="178">
        <f t="shared" si="82"/>
        <v>0</v>
      </c>
      <c r="AP68" s="168">
        <f t="shared" si="82"/>
        <v>0</v>
      </c>
      <c r="AQ68" s="180"/>
      <c r="AR68" s="178">
        <f t="shared" si="82"/>
        <v>0</v>
      </c>
      <c r="AS68" s="168">
        <f t="shared" si="82"/>
        <v>0</v>
      </c>
      <c r="AT68" s="178">
        <f t="shared" si="82"/>
        <v>0</v>
      </c>
      <c r="AU68" s="168">
        <f t="shared" si="82"/>
        <v>0</v>
      </c>
      <c r="AV68" s="178">
        <f t="shared" si="82"/>
        <v>0</v>
      </c>
      <c r="AW68" s="168">
        <f t="shared" si="82"/>
        <v>0</v>
      </c>
      <c r="AX68" s="178">
        <f t="shared" si="82"/>
        <v>0</v>
      </c>
      <c r="AY68" s="168">
        <f t="shared" si="82"/>
        <v>0</v>
      </c>
    </row>
    <row r="69" spans="1:51" s="31" customFormat="1">
      <c r="A69" s="182"/>
      <c r="B69" s="184"/>
      <c r="C69" s="187"/>
      <c r="D69" s="190"/>
      <c r="E69" s="183"/>
      <c r="F69" s="182"/>
      <c r="G69" s="182"/>
      <c r="H69" s="83"/>
      <c r="I69" s="197"/>
      <c r="J69" s="83"/>
      <c r="K69" s="197"/>
      <c r="L69" s="83"/>
      <c r="M69" s="197"/>
      <c r="N69" s="83"/>
      <c r="O69" s="197"/>
      <c r="P69" s="89"/>
      <c r="Q69" s="83"/>
      <c r="R69" s="199"/>
      <c r="S69" s="83"/>
      <c r="T69" s="199"/>
      <c r="U69" s="83"/>
      <c r="V69" s="199"/>
      <c r="W69" s="83"/>
      <c r="X69" s="199"/>
      <c r="Y69" s="89"/>
      <c r="Z69" s="83"/>
      <c r="AA69" s="199"/>
      <c r="AB69" s="83"/>
      <c r="AC69" s="199"/>
      <c r="AD69" s="83"/>
      <c r="AE69" s="199"/>
      <c r="AF69" s="83"/>
      <c r="AG69" s="199"/>
      <c r="AH69" s="89"/>
      <c r="AI69" s="83"/>
      <c r="AJ69" s="199"/>
      <c r="AK69" s="83"/>
      <c r="AL69" s="199"/>
      <c r="AM69" s="83"/>
      <c r="AN69" s="199"/>
      <c r="AO69" s="83"/>
      <c r="AP69" s="199"/>
      <c r="AQ69" s="89"/>
      <c r="AR69" s="83"/>
      <c r="AS69" s="199"/>
      <c r="AT69" s="83"/>
      <c r="AU69" s="199"/>
      <c r="AV69" s="83"/>
      <c r="AW69" s="199"/>
      <c r="AX69" s="83"/>
      <c r="AY69" s="199"/>
    </row>
    <row r="70" spans="1:51" s="31" customFormat="1">
      <c r="A70" s="182" t="s">
        <v>122</v>
      </c>
      <c r="B70" s="184">
        <v>533</v>
      </c>
      <c r="C70" s="187">
        <v>45434</v>
      </c>
      <c r="D70" s="190" t="s">
        <v>147</v>
      </c>
      <c r="E70" s="183" t="s">
        <v>315</v>
      </c>
      <c r="F70" s="182" t="s">
        <v>128</v>
      </c>
      <c r="G70" s="182" t="s">
        <v>48</v>
      </c>
      <c r="H70" s="83">
        <v>0</v>
      </c>
      <c r="I70" s="197">
        <v>0</v>
      </c>
      <c r="J70" s="83">
        <v>0</v>
      </c>
      <c r="K70" s="197">
        <v>0</v>
      </c>
      <c r="L70" s="83" t="s">
        <v>20</v>
      </c>
      <c r="M70" s="197" t="s">
        <v>20</v>
      </c>
      <c r="N70" s="83" t="s">
        <v>20</v>
      </c>
      <c r="O70" s="197" t="s">
        <v>20</v>
      </c>
      <c r="P70" s="89"/>
      <c r="Q70" s="83">
        <v>0</v>
      </c>
      <c r="R70" s="199">
        <v>0</v>
      </c>
      <c r="S70" s="83">
        <v>0</v>
      </c>
      <c r="T70" s="199">
        <v>0</v>
      </c>
      <c r="U70" s="83" t="s">
        <v>20</v>
      </c>
      <c r="V70" s="199" t="s">
        <v>20</v>
      </c>
      <c r="W70" s="83" t="s">
        <v>20</v>
      </c>
      <c r="X70" s="199" t="s">
        <v>20</v>
      </c>
      <c r="Y70" s="89"/>
      <c r="Z70" s="83">
        <v>0</v>
      </c>
      <c r="AA70" s="199">
        <v>0</v>
      </c>
      <c r="AB70" s="83">
        <v>0</v>
      </c>
      <c r="AC70" s="199">
        <v>0</v>
      </c>
      <c r="AD70" s="83" t="s">
        <v>20</v>
      </c>
      <c r="AE70" s="199" t="s">
        <v>20</v>
      </c>
      <c r="AF70" s="83" t="s">
        <v>20</v>
      </c>
      <c r="AG70" s="199" t="s">
        <v>20</v>
      </c>
      <c r="AH70" s="89"/>
      <c r="AI70" s="83">
        <v>0</v>
      </c>
      <c r="AJ70" s="199">
        <v>0</v>
      </c>
      <c r="AK70" s="83">
        <v>0</v>
      </c>
      <c r="AL70" s="199">
        <v>0</v>
      </c>
      <c r="AM70" s="83" t="s">
        <v>20</v>
      </c>
      <c r="AN70" s="199" t="s">
        <v>20</v>
      </c>
      <c r="AO70" s="83" t="s">
        <v>20</v>
      </c>
      <c r="AP70" s="199" t="s">
        <v>20</v>
      </c>
      <c r="AQ70" s="89"/>
      <c r="AR70" s="83">
        <v>0</v>
      </c>
      <c r="AS70" s="199">
        <v>0</v>
      </c>
      <c r="AT70" s="83">
        <v>0</v>
      </c>
      <c r="AU70" s="199">
        <v>0</v>
      </c>
      <c r="AV70" s="83" t="s">
        <v>20</v>
      </c>
      <c r="AW70" s="199" t="s">
        <v>20</v>
      </c>
      <c r="AX70" s="83" t="s">
        <v>20</v>
      </c>
      <c r="AY70" s="199" t="s">
        <v>20</v>
      </c>
    </row>
    <row r="71" spans="1:51" s="31" customFormat="1">
      <c r="A71" s="182"/>
      <c r="B71" s="184"/>
      <c r="C71" s="187"/>
      <c r="D71" s="190"/>
      <c r="E71" s="183"/>
      <c r="F71" s="182"/>
      <c r="G71" s="181" t="s">
        <v>5</v>
      </c>
      <c r="H71" s="178">
        <f t="shared" ref="H71:O71" si="83">SUM(H70)</f>
        <v>0</v>
      </c>
      <c r="I71" s="168">
        <f t="shared" si="83"/>
        <v>0</v>
      </c>
      <c r="J71" s="178">
        <f t="shared" si="83"/>
        <v>0</v>
      </c>
      <c r="K71" s="168">
        <f t="shared" si="83"/>
        <v>0</v>
      </c>
      <c r="L71" s="178">
        <f t="shared" si="83"/>
        <v>0</v>
      </c>
      <c r="M71" s="168">
        <f t="shared" si="83"/>
        <v>0</v>
      </c>
      <c r="N71" s="178">
        <f t="shared" si="83"/>
        <v>0</v>
      </c>
      <c r="O71" s="168">
        <f t="shared" si="83"/>
        <v>0</v>
      </c>
      <c r="P71" s="180"/>
      <c r="Q71" s="178">
        <f t="shared" ref="Q71:X71" si="84">SUM(Q70)</f>
        <v>0</v>
      </c>
      <c r="R71" s="168">
        <f t="shared" si="84"/>
        <v>0</v>
      </c>
      <c r="S71" s="178">
        <f t="shared" si="84"/>
        <v>0</v>
      </c>
      <c r="T71" s="168">
        <f t="shared" si="84"/>
        <v>0</v>
      </c>
      <c r="U71" s="178">
        <f t="shared" si="84"/>
        <v>0</v>
      </c>
      <c r="V71" s="168">
        <f t="shared" si="84"/>
        <v>0</v>
      </c>
      <c r="W71" s="178">
        <f t="shared" si="84"/>
        <v>0</v>
      </c>
      <c r="X71" s="168">
        <f t="shared" si="84"/>
        <v>0</v>
      </c>
      <c r="Y71" s="180"/>
      <c r="Z71" s="178">
        <f t="shared" ref="Z71:AG71" si="85">SUM(Z70)</f>
        <v>0</v>
      </c>
      <c r="AA71" s="168">
        <f t="shared" si="85"/>
        <v>0</v>
      </c>
      <c r="AB71" s="178">
        <f t="shared" si="85"/>
        <v>0</v>
      </c>
      <c r="AC71" s="168">
        <f t="shared" si="85"/>
        <v>0</v>
      </c>
      <c r="AD71" s="178">
        <f t="shared" si="85"/>
        <v>0</v>
      </c>
      <c r="AE71" s="168">
        <f t="shared" si="85"/>
        <v>0</v>
      </c>
      <c r="AF71" s="178">
        <f t="shared" si="85"/>
        <v>0</v>
      </c>
      <c r="AG71" s="168">
        <f t="shared" si="85"/>
        <v>0</v>
      </c>
      <c r="AH71" s="180"/>
      <c r="AI71" s="178">
        <f t="shared" ref="AI71:AP71" si="86">SUM(AI70)</f>
        <v>0</v>
      </c>
      <c r="AJ71" s="168">
        <f t="shared" si="86"/>
        <v>0</v>
      </c>
      <c r="AK71" s="178">
        <f t="shared" si="86"/>
        <v>0</v>
      </c>
      <c r="AL71" s="168">
        <f t="shared" si="86"/>
        <v>0</v>
      </c>
      <c r="AM71" s="178">
        <f t="shared" si="86"/>
        <v>0</v>
      </c>
      <c r="AN71" s="168">
        <f t="shared" si="86"/>
        <v>0</v>
      </c>
      <c r="AO71" s="178">
        <f t="shared" si="86"/>
        <v>0</v>
      </c>
      <c r="AP71" s="168">
        <f t="shared" si="86"/>
        <v>0</v>
      </c>
      <c r="AQ71" s="180"/>
      <c r="AR71" s="178">
        <f t="shared" ref="AR71:AY71" si="87">SUM(AR70)</f>
        <v>0</v>
      </c>
      <c r="AS71" s="168">
        <f t="shared" si="87"/>
        <v>0</v>
      </c>
      <c r="AT71" s="178">
        <f t="shared" si="87"/>
        <v>0</v>
      </c>
      <c r="AU71" s="168">
        <f t="shared" si="87"/>
        <v>0</v>
      </c>
      <c r="AV71" s="178">
        <f t="shared" si="87"/>
        <v>0</v>
      </c>
      <c r="AW71" s="168">
        <f t="shared" si="87"/>
        <v>0</v>
      </c>
      <c r="AX71" s="178">
        <f t="shared" si="87"/>
        <v>0</v>
      </c>
      <c r="AY71" s="168">
        <f t="shared" si="87"/>
        <v>0</v>
      </c>
    </row>
    <row r="72" spans="1:51" s="31" customFormat="1">
      <c r="A72" s="182"/>
      <c r="B72" s="184"/>
      <c r="C72" s="187"/>
      <c r="D72" s="190"/>
      <c r="E72" s="183"/>
      <c r="F72" s="182"/>
      <c r="G72" s="182"/>
      <c r="H72" s="83"/>
      <c r="I72" s="197"/>
      <c r="J72" s="83"/>
      <c r="K72" s="197"/>
      <c r="L72" s="83"/>
      <c r="M72" s="197"/>
      <c r="N72" s="83"/>
      <c r="O72" s="197"/>
      <c r="P72" s="89"/>
      <c r="Q72" s="83"/>
      <c r="R72" s="199"/>
      <c r="S72" s="83"/>
      <c r="T72" s="199"/>
      <c r="U72" s="83"/>
      <c r="V72" s="199"/>
      <c r="W72" s="83"/>
      <c r="X72" s="199"/>
      <c r="Y72" s="89"/>
      <c r="Z72" s="83"/>
      <c r="AA72" s="199"/>
      <c r="AB72" s="83"/>
      <c r="AC72" s="199"/>
      <c r="AD72" s="83"/>
      <c r="AE72" s="199"/>
      <c r="AF72" s="83"/>
      <c r="AG72" s="199"/>
      <c r="AH72" s="89"/>
      <c r="AI72" s="83"/>
      <c r="AJ72" s="199"/>
      <c r="AK72" s="83"/>
      <c r="AL72" s="199"/>
      <c r="AM72" s="83"/>
      <c r="AN72" s="199"/>
      <c r="AO72" s="83"/>
      <c r="AP72" s="199"/>
      <c r="AQ72" s="89"/>
      <c r="AR72" s="83"/>
      <c r="AS72" s="199"/>
      <c r="AT72" s="83"/>
      <c r="AU72" s="199"/>
      <c r="AV72" s="83"/>
      <c r="AW72" s="199"/>
      <c r="AX72" s="83"/>
      <c r="AY72" s="199"/>
    </row>
    <row r="73" spans="1:51" s="31" customFormat="1">
      <c r="A73" s="182" t="s">
        <v>179</v>
      </c>
      <c r="B73" s="184">
        <v>680</v>
      </c>
      <c r="C73" s="187">
        <v>45460</v>
      </c>
      <c r="D73" s="190" t="s">
        <v>215</v>
      </c>
      <c r="E73" s="183" t="s">
        <v>194</v>
      </c>
      <c r="F73" s="182" t="s">
        <v>194</v>
      </c>
      <c r="G73" s="182" t="s">
        <v>205</v>
      </c>
      <c r="H73" s="83">
        <v>0</v>
      </c>
      <c r="I73" s="197">
        <v>0</v>
      </c>
      <c r="J73" s="83">
        <v>0</v>
      </c>
      <c r="K73" s="197">
        <v>0</v>
      </c>
      <c r="L73" s="83" t="s">
        <v>25</v>
      </c>
      <c r="M73" s="197">
        <v>0</v>
      </c>
      <c r="N73" s="83" t="s">
        <v>25</v>
      </c>
      <c r="O73" s="197">
        <v>0</v>
      </c>
      <c r="P73" s="89"/>
      <c r="Q73" s="83">
        <v>0</v>
      </c>
      <c r="R73" s="199">
        <v>0</v>
      </c>
      <c r="S73" s="83">
        <v>0</v>
      </c>
      <c r="T73" s="199">
        <v>0</v>
      </c>
      <c r="U73" s="83" t="s">
        <v>25</v>
      </c>
      <c r="V73" s="199">
        <v>0</v>
      </c>
      <c r="W73" s="83" t="s">
        <v>25</v>
      </c>
      <c r="X73" s="199">
        <v>0</v>
      </c>
      <c r="Y73" s="89"/>
      <c r="Z73" s="83">
        <v>0</v>
      </c>
      <c r="AA73" s="199">
        <v>0</v>
      </c>
      <c r="AB73" s="83">
        <v>0</v>
      </c>
      <c r="AC73" s="199">
        <v>0</v>
      </c>
      <c r="AD73" s="83" t="s">
        <v>25</v>
      </c>
      <c r="AE73" s="199">
        <v>0</v>
      </c>
      <c r="AF73" s="83" t="s">
        <v>25</v>
      </c>
      <c r="AG73" s="199">
        <v>0</v>
      </c>
      <c r="AH73" s="89"/>
      <c r="AI73" s="83">
        <v>0</v>
      </c>
      <c r="AJ73" s="199">
        <v>0</v>
      </c>
      <c r="AK73" s="83">
        <v>0</v>
      </c>
      <c r="AL73" s="199">
        <v>0</v>
      </c>
      <c r="AM73" s="83" t="s">
        <v>25</v>
      </c>
      <c r="AN73" s="199">
        <v>0</v>
      </c>
      <c r="AO73" s="83" t="s">
        <v>25</v>
      </c>
      <c r="AP73" s="199">
        <v>0</v>
      </c>
      <c r="AQ73" s="89"/>
      <c r="AR73" s="83">
        <v>0</v>
      </c>
      <c r="AS73" s="199">
        <v>0</v>
      </c>
      <c r="AT73" s="83">
        <v>0</v>
      </c>
      <c r="AU73" s="199">
        <v>0</v>
      </c>
      <c r="AV73" s="83" t="s">
        <v>25</v>
      </c>
      <c r="AW73" s="199">
        <v>0</v>
      </c>
      <c r="AX73" s="83" t="s">
        <v>25</v>
      </c>
      <c r="AY73" s="199">
        <v>0</v>
      </c>
    </row>
    <row r="74" spans="1:51" s="31" customFormat="1">
      <c r="A74" s="182"/>
      <c r="B74" s="184"/>
      <c r="C74" s="187"/>
      <c r="D74" s="190"/>
      <c r="E74" s="183"/>
      <c r="F74" s="182"/>
      <c r="G74" s="181" t="s">
        <v>5</v>
      </c>
      <c r="H74" s="178">
        <f t="shared" ref="H74:O74" si="88">SUM(H73)</f>
        <v>0</v>
      </c>
      <c r="I74" s="168">
        <f t="shared" si="88"/>
        <v>0</v>
      </c>
      <c r="J74" s="178">
        <f t="shared" si="88"/>
        <v>0</v>
      </c>
      <c r="K74" s="168">
        <f t="shared" si="88"/>
        <v>0</v>
      </c>
      <c r="L74" s="178">
        <f t="shared" si="88"/>
        <v>0</v>
      </c>
      <c r="M74" s="168">
        <f t="shared" si="88"/>
        <v>0</v>
      </c>
      <c r="N74" s="178">
        <f t="shared" si="88"/>
        <v>0</v>
      </c>
      <c r="O74" s="168">
        <f t="shared" si="88"/>
        <v>0</v>
      </c>
      <c r="P74" s="180"/>
      <c r="Q74" s="178">
        <f t="shared" ref="Q74:X74" si="89">SUM(Q73)</f>
        <v>0</v>
      </c>
      <c r="R74" s="168">
        <f t="shared" si="89"/>
        <v>0</v>
      </c>
      <c r="S74" s="178">
        <f t="shared" si="89"/>
        <v>0</v>
      </c>
      <c r="T74" s="168">
        <f t="shared" si="89"/>
        <v>0</v>
      </c>
      <c r="U74" s="178">
        <f t="shared" si="89"/>
        <v>0</v>
      </c>
      <c r="V74" s="168">
        <f t="shared" si="89"/>
        <v>0</v>
      </c>
      <c r="W74" s="178">
        <f t="shared" si="89"/>
        <v>0</v>
      </c>
      <c r="X74" s="168">
        <f t="shared" si="89"/>
        <v>0</v>
      </c>
      <c r="Y74" s="180"/>
      <c r="Z74" s="178">
        <f t="shared" ref="Z74:AG74" si="90">SUM(Z73)</f>
        <v>0</v>
      </c>
      <c r="AA74" s="168">
        <f t="shared" si="90"/>
        <v>0</v>
      </c>
      <c r="AB74" s="178">
        <f t="shared" si="90"/>
        <v>0</v>
      </c>
      <c r="AC74" s="168">
        <f t="shared" si="90"/>
        <v>0</v>
      </c>
      <c r="AD74" s="178">
        <f t="shared" si="90"/>
        <v>0</v>
      </c>
      <c r="AE74" s="168">
        <f t="shared" si="90"/>
        <v>0</v>
      </c>
      <c r="AF74" s="178">
        <f t="shared" si="90"/>
        <v>0</v>
      </c>
      <c r="AG74" s="168">
        <f t="shared" si="90"/>
        <v>0</v>
      </c>
      <c r="AH74" s="180"/>
      <c r="AI74" s="178">
        <f t="shared" ref="AI74:AP74" si="91">SUM(AI73)</f>
        <v>0</v>
      </c>
      <c r="AJ74" s="168">
        <f t="shared" si="91"/>
        <v>0</v>
      </c>
      <c r="AK74" s="178">
        <f t="shared" si="91"/>
        <v>0</v>
      </c>
      <c r="AL74" s="168">
        <f t="shared" si="91"/>
        <v>0</v>
      </c>
      <c r="AM74" s="178">
        <f t="shared" si="91"/>
        <v>0</v>
      </c>
      <c r="AN74" s="168">
        <f t="shared" si="91"/>
        <v>0</v>
      </c>
      <c r="AO74" s="178">
        <f t="shared" si="91"/>
        <v>0</v>
      </c>
      <c r="AP74" s="168">
        <f t="shared" si="91"/>
        <v>0</v>
      </c>
      <c r="AQ74" s="180"/>
      <c r="AR74" s="178">
        <f t="shared" ref="AR74:AY74" si="92">SUM(AR73)</f>
        <v>0</v>
      </c>
      <c r="AS74" s="168">
        <f t="shared" si="92"/>
        <v>0</v>
      </c>
      <c r="AT74" s="178">
        <f t="shared" si="92"/>
        <v>0</v>
      </c>
      <c r="AU74" s="168">
        <f t="shared" si="92"/>
        <v>0</v>
      </c>
      <c r="AV74" s="178">
        <f t="shared" si="92"/>
        <v>0</v>
      </c>
      <c r="AW74" s="168">
        <f t="shared" si="92"/>
        <v>0</v>
      </c>
      <c r="AX74" s="178">
        <f t="shared" si="92"/>
        <v>0</v>
      </c>
      <c r="AY74" s="168">
        <f t="shared" si="92"/>
        <v>0</v>
      </c>
    </row>
    <row r="75" spans="1:51" s="31" customFormat="1">
      <c r="A75" s="182"/>
      <c r="B75" s="184"/>
      <c r="C75" s="187"/>
      <c r="D75" s="190"/>
      <c r="E75" s="183"/>
      <c r="F75" s="182"/>
      <c r="G75" s="182"/>
      <c r="H75" s="83"/>
      <c r="I75" s="197"/>
      <c r="J75" s="83"/>
      <c r="K75" s="197"/>
      <c r="L75" s="83"/>
      <c r="M75" s="197"/>
      <c r="N75" s="83"/>
      <c r="O75" s="197"/>
      <c r="P75" s="89"/>
      <c r="Q75" s="83"/>
      <c r="R75" s="199"/>
      <c r="S75" s="83"/>
      <c r="T75" s="199"/>
      <c r="U75" s="83"/>
      <c r="V75" s="199"/>
      <c r="W75" s="83"/>
      <c r="X75" s="199"/>
      <c r="Y75" s="89"/>
      <c r="Z75" s="83"/>
      <c r="AA75" s="199"/>
      <c r="AB75" s="83"/>
      <c r="AC75" s="199"/>
      <c r="AD75" s="83"/>
      <c r="AE75" s="199"/>
      <c r="AF75" s="83"/>
      <c r="AG75" s="199"/>
      <c r="AH75" s="89"/>
      <c r="AI75" s="83"/>
      <c r="AJ75" s="199"/>
      <c r="AK75" s="83"/>
      <c r="AL75" s="199"/>
      <c r="AM75" s="83"/>
      <c r="AN75" s="199"/>
      <c r="AO75" s="83"/>
      <c r="AP75" s="199"/>
      <c r="AQ75" s="89"/>
      <c r="AR75" s="83"/>
      <c r="AS75" s="199"/>
      <c r="AT75" s="83"/>
      <c r="AU75" s="199"/>
      <c r="AV75" s="83"/>
      <c r="AW75" s="199"/>
      <c r="AX75" s="83"/>
      <c r="AY75" s="199"/>
    </row>
    <row r="76" spans="1:51" s="31" customFormat="1">
      <c r="A76" s="182" t="s">
        <v>276</v>
      </c>
      <c r="B76" s="184">
        <v>653</v>
      </c>
      <c r="C76" s="187">
        <v>45460</v>
      </c>
      <c r="D76" s="190" t="s">
        <v>210</v>
      </c>
      <c r="E76" s="183" t="s">
        <v>253</v>
      </c>
      <c r="F76" s="182" t="s">
        <v>316</v>
      </c>
      <c r="G76" s="182" t="s">
        <v>48</v>
      </c>
      <c r="H76" s="83" t="s">
        <v>24</v>
      </c>
      <c r="I76" s="197" t="s">
        <v>24</v>
      </c>
      <c r="J76" s="83">
        <v>0</v>
      </c>
      <c r="K76" s="197">
        <v>0</v>
      </c>
      <c r="L76" s="83">
        <v>0</v>
      </c>
      <c r="M76" s="197">
        <v>0</v>
      </c>
      <c r="N76" s="83" t="s">
        <v>24</v>
      </c>
      <c r="O76" s="197" t="s">
        <v>24</v>
      </c>
      <c r="P76" s="89"/>
      <c r="Q76" s="83" t="s">
        <v>24</v>
      </c>
      <c r="R76" s="199" t="s">
        <v>24</v>
      </c>
      <c r="S76" s="83">
        <v>0</v>
      </c>
      <c r="T76" s="199">
        <v>0</v>
      </c>
      <c r="U76" s="83">
        <v>0</v>
      </c>
      <c r="V76" s="199">
        <v>0</v>
      </c>
      <c r="W76" s="83" t="s">
        <v>24</v>
      </c>
      <c r="X76" s="199" t="s">
        <v>24</v>
      </c>
      <c r="Y76" s="89"/>
      <c r="Z76" s="83" t="s">
        <v>24</v>
      </c>
      <c r="AA76" s="199" t="s">
        <v>24</v>
      </c>
      <c r="AB76" s="83">
        <v>0</v>
      </c>
      <c r="AC76" s="199">
        <v>0</v>
      </c>
      <c r="AD76" s="83">
        <v>0</v>
      </c>
      <c r="AE76" s="199">
        <v>0</v>
      </c>
      <c r="AF76" s="83" t="s">
        <v>24</v>
      </c>
      <c r="AG76" s="199" t="s">
        <v>24</v>
      </c>
      <c r="AH76" s="89"/>
      <c r="AI76" s="83" t="s">
        <v>24</v>
      </c>
      <c r="AJ76" s="199" t="s">
        <v>24</v>
      </c>
      <c r="AK76" s="83">
        <v>0</v>
      </c>
      <c r="AL76" s="199">
        <v>0</v>
      </c>
      <c r="AM76" s="83">
        <v>0</v>
      </c>
      <c r="AN76" s="199">
        <v>0</v>
      </c>
      <c r="AO76" s="83" t="s">
        <v>24</v>
      </c>
      <c r="AP76" s="199" t="s">
        <v>24</v>
      </c>
      <c r="AQ76" s="89"/>
      <c r="AR76" s="83" t="s">
        <v>24</v>
      </c>
      <c r="AS76" s="199" t="s">
        <v>24</v>
      </c>
      <c r="AT76" s="83">
        <v>0</v>
      </c>
      <c r="AU76" s="199">
        <v>0</v>
      </c>
      <c r="AV76" s="83">
        <v>0</v>
      </c>
      <c r="AW76" s="199">
        <v>0</v>
      </c>
      <c r="AX76" s="83" t="s">
        <v>24</v>
      </c>
      <c r="AY76" s="199" t="s">
        <v>24</v>
      </c>
    </row>
    <row r="77" spans="1:51" s="31" customFormat="1">
      <c r="A77" s="182"/>
      <c r="B77" s="184"/>
      <c r="C77" s="187"/>
      <c r="D77" s="190"/>
      <c r="E77" s="183"/>
      <c r="F77" s="182"/>
      <c r="G77" s="181" t="s">
        <v>5</v>
      </c>
      <c r="H77" s="178">
        <f t="shared" ref="H77:O77" si="93">SUM(H76)</f>
        <v>0</v>
      </c>
      <c r="I77" s="168">
        <f t="shared" si="93"/>
        <v>0</v>
      </c>
      <c r="J77" s="178">
        <f t="shared" si="93"/>
        <v>0</v>
      </c>
      <c r="K77" s="168">
        <f t="shared" si="93"/>
        <v>0</v>
      </c>
      <c r="L77" s="178">
        <f t="shared" si="93"/>
        <v>0</v>
      </c>
      <c r="M77" s="168">
        <f t="shared" si="93"/>
        <v>0</v>
      </c>
      <c r="N77" s="178">
        <f t="shared" si="93"/>
        <v>0</v>
      </c>
      <c r="O77" s="168">
        <f t="shared" si="93"/>
        <v>0</v>
      </c>
      <c r="P77" s="180"/>
      <c r="Q77" s="178">
        <f t="shared" ref="Q77:X77" si="94">SUM(Q76)</f>
        <v>0</v>
      </c>
      <c r="R77" s="168">
        <f t="shared" si="94"/>
        <v>0</v>
      </c>
      <c r="S77" s="178">
        <f t="shared" si="94"/>
        <v>0</v>
      </c>
      <c r="T77" s="168">
        <f t="shared" si="94"/>
        <v>0</v>
      </c>
      <c r="U77" s="178">
        <f t="shared" si="94"/>
        <v>0</v>
      </c>
      <c r="V77" s="168">
        <f t="shared" si="94"/>
        <v>0</v>
      </c>
      <c r="W77" s="178">
        <f t="shared" si="94"/>
        <v>0</v>
      </c>
      <c r="X77" s="168">
        <f t="shared" si="94"/>
        <v>0</v>
      </c>
      <c r="Y77" s="180"/>
      <c r="Z77" s="178">
        <f t="shared" ref="Z77:AG77" si="95">SUM(Z76)</f>
        <v>0</v>
      </c>
      <c r="AA77" s="168">
        <f t="shared" si="95"/>
        <v>0</v>
      </c>
      <c r="AB77" s="178">
        <f t="shared" si="95"/>
        <v>0</v>
      </c>
      <c r="AC77" s="168">
        <f t="shared" si="95"/>
        <v>0</v>
      </c>
      <c r="AD77" s="178">
        <f t="shared" si="95"/>
        <v>0</v>
      </c>
      <c r="AE77" s="168">
        <f t="shared" si="95"/>
        <v>0</v>
      </c>
      <c r="AF77" s="178">
        <f t="shared" si="95"/>
        <v>0</v>
      </c>
      <c r="AG77" s="168">
        <f t="shared" si="95"/>
        <v>0</v>
      </c>
      <c r="AH77" s="180"/>
      <c r="AI77" s="178">
        <f t="shared" ref="AI77:AP77" si="96">SUM(AI76)</f>
        <v>0</v>
      </c>
      <c r="AJ77" s="168">
        <f t="shared" si="96"/>
        <v>0</v>
      </c>
      <c r="AK77" s="178">
        <f t="shared" si="96"/>
        <v>0</v>
      </c>
      <c r="AL77" s="168">
        <f t="shared" si="96"/>
        <v>0</v>
      </c>
      <c r="AM77" s="178">
        <f t="shared" si="96"/>
        <v>0</v>
      </c>
      <c r="AN77" s="168">
        <f t="shared" si="96"/>
        <v>0</v>
      </c>
      <c r="AO77" s="178">
        <f t="shared" si="96"/>
        <v>0</v>
      </c>
      <c r="AP77" s="168">
        <f t="shared" si="96"/>
        <v>0</v>
      </c>
      <c r="AQ77" s="180"/>
      <c r="AR77" s="178">
        <f t="shared" ref="AR77:AY77" si="97">SUM(AR76)</f>
        <v>0</v>
      </c>
      <c r="AS77" s="168">
        <f t="shared" si="97"/>
        <v>0</v>
      </c>
      <c r="AT77" s="178">
        <f t="shared" si="97"/>
        <v>0</v>
      </c>
      <c r="AU77" s="168">
        <f t="shared" si="97"/>
        <v>0</v>
      </c>
      <c r="AV77" s="178">
        <f t="shared" si="97"/>
        <v>0</v>
      </c>
      <c r="AW77" s="168">
        <f t="shared" si="97"/>
        <v>0</v>
      </c>
      <c r="AX77" s="178">
        <f t="shared" si="97"/>
        <v>0</v>
      </c>
      <c r="AY77" s="168">
        <f t="shared" si="97"/>
        <v>0</v>
      </c>
    </row>
    <row r="78" spans="1:51" s="31" customFormat="1">
      <c r="A78" s="182"/>
      <c r="B78" s="184"/>
      <c r="C78" s="187"/>
      <c r="D78" s="190"/>
      <c r="E78" s="183"/>
      <c r="F78" s="182"/>
      <c r="G78" s="182"/>
      <c r="H78" s="83"/>
      <c r="I78" s="197"/>
      <c r="J78" s="83"/>
      <c r="K78" s="197"/>
      <c r="L78" s="83"/>
      <c r="M78" s="197"/>
      <c r="N78" s="83"/>
      <c r="O78" s="197"/>
      <c r="P78" s="89"/>
      <c r="Q78" s="83"/>
      <c r="R78" s="199"/>
      <c r="S78" s="83"/>
      <c r="T78" s="199"/>
      <c r="U78" s="83"/>
      <c r="V78" s="199"/>
      <c r="W78" s="83"/>
      <c r="X78" s="199"/>
      <c r="Y78" s="89"/>
      <c r="Z78" s="83"/>
      <c r="AA78" s="199"/>
      <c r="AB78" s="83"/>
      <c r="AC78" s="199"/>
      <c r="AD78" s="83"/>
      <c r="AE78" s="199"/>
      <c r="AF78" s="83"/>
      <c r="AG78" s="199"/>
      <c r="AH78" s="89"/>
      <c r="AI78" s="83"/>
      <c r="AJ78" s="199"/>
      <c r="AK78" s="83"/>
      <c r="AL78" s="199"/>
      <c r="AM78" s="83"/>
      <c r="AN78" s="199"/>
      <c r="AO78" s="83"/>
      <c r="AP78" s="199"/>
      <c r="AQ78" s="89"/>
      <c r="AR78" s="83"/>
      <c r="AS78" s="199"/>
      <c r="AT78" s="83"/>
      <c r="AU78" s="199"/>
      <c r="AV78" s="83"/>
      <c r="AW78" s="199"/>
      <c r="AX78" s="83"/>
      <c r="AY78" s="199"/>
    </row>
    <row r="79" spans="1:51" s="31" customFormat="1">
      <c r="A79" s="182" t="s">
        <v>118</v>
      </c>
      <c r="B79" s="184">
        <v>501</v>
      </c>
      <c r="C79" s="187">
        <v>45434</v>
      </c>
      <c r="D79" s="190" t="s">
        <v>137</v>
      </c>
      <c r="E79" s="183" t="s">
        <v>156</v>
      </c>
      <c r="F79" s="182" t="s">
        <v>138</v>
      </c>
      <c r="G79" s="182" t="s">
        <v>47</v>
      </c>
      <c r="H79" s="83">
        <v>0</v>
      </c>
      <c r="I79" s="197">
        <v>0</v>
      </c>
      <c r="J79" s="83">
        <v>0</v>
      </c>
      <c r="K79" s="197">
        <v>0</v>
      </c>
      <c r="L79" s="83" t="s">
        <v>25</v>
      </c>
      <c r="M79" s="197" t="s">
        <v>22</v>
      </c>
      <c r="N79" s="83" t="s">
        <v>25</v>
      </c>
      <c r="O79" s="197" t="s">
        <v>22</v>
      </c>
      <c r="P79" s="89"/>
      <c r="Q79" s="83">
        <v>0</v>
      </c>
      <c r="R79" s="199">
        <v>0</v>
      </c>
      <c r="S79" s="83">
        <v>0</v>
      </c>
      <c r="T79" s="199">
        <v>0</v>
      </c>
      <c r="U79" s="83" t="s">
        <v>22</v>
      </c>
      <c r="V79" s="199" t="s">
        <v>22</v>
      </c>
      <c r="W79" s="83" t="s">
        <v>22</v>
      </c>
      <c r="X79" s="199" t="s">
        <v>22</v>
      </c>
      <c r="Y79" s="89"/>
      <c r="Z79" s="83">
        <v>0</v>
      </c>
      <c r="AA79" s="199">
        <v>0</v>
      </c>
      <c r="AB79" s="83">
        <v>0</v>
      </c>
      <c r="AC79" s="199">
        <v>0</v>
      </c>
      <c r="AD79" s="83" t="s">
        <v>22</v>
      </c>
      <c r="AE79" s="199" t="s">
        <v>22</v>
      </c>
      <c r="AF79" s="83" t="s">
        <v>22</v>
      </c>
      <c r="AG79" s="199" t="s">
        <v>22</v>
      </c>
      <c r="AH79" s="89"/>
      <c r="AI79" s="83">
        <v>0</v>
      </c>
      <c r="AJ79" s="199">
        <v>0</v>
      </c>
      <c r="AK79" s="83">
        <v>0</v>
      </c>
      <c r="AL79" s="199">
        <v>0</v>
      </c>
      <c r="AM79" s="83" t="s">
        <v>22</v>
      </c>
      <c r="AN79" s="199" t="s">
        <v>22</v>
      </c>
      <c r="AO79" s="83" t="s">
        <v>22</v>
      </c>
      <c r="AP79" s="199" t="s">
        <v>22</v>
      </c>
      <c r="AQ79" s="89"/>
      <c r="AR79" s="83">
        <v>0</v>
      </c>
      <c r="AS79" s="199">
        <v>0</v>
      </c>
      <c r="AT79" s="83">
        <v>0</v>
      </c>
      <c r="AU79" s="199">
        <v>0</v>
      </c>
      <c r="AV79" s="83" t="s">
        <v>22</v>
      </c>
      <c r="AW79" s="199" t="s">
        <v>22</v>
      </c>
      <c r="AX79" s="83" t="s">
        <v>22</v>
      </c>
      <c r="AY79" s="199" t="s">
        <v>22</v>
      </c>
    </row>
    <row r="80" spans="1:51" s="31" customFormat="1">
      <c r="A80" s="182" t="s">
        <v>118</v>
      </c>
      <c r="B80" s="185">
        <v>504</v>
      </c>
      <c r="C80" s="188">
        <v>45434</v>
      </c>
      <c r="D80" s="190" t="s">
        <v>137</v>
      </c>
      <c r="E80" s="183" t="s">
        <v>156</v>
      </c>
      <c r="F80" s="182" t="s">
        <v>152</v>
      </c>
      <c r="G80" s="166" t="s">
        <v>135</v>
      </c>
      <c r="H80" s="83">
        <v>0</v>
      </c>
      <c r="I80" s="197">
        <v>0</v>
      </c>
      <c r="J80" s="83">
        <v>0</v>
      </c>
      <c r="K80" s="197">
        <v>0</v>
      </c>
      <c r="L80" s="83" t="s">
        <v>26</v>
      </c>
      <c r="M80" s="197" t="s">
        <v>26</v>
      </c>
      <c r="N80" s="83" t="s">
        <v>26</v>
      </c>
      <c r="O80" s="197" t="s">
        <v>26</v>
      </c>
      <c r="P80" s="89"/>
      <c r="Q80" s="83">
        <v>0</v>
      </c>
      <c r="R80" s="199">
        <v>0</v>
      </c>
      <c r="S80" s="83">
        <v>0</v>
      </c>
      <c r="T80" s="199">
        <v>0</v>
      </c>
      <c r="U80" s="83" t="s">
        <v>26</v>
      </c>
      <c r="V80" s="199" t="s">
        <v>26</v>
      </c>
      <c r="W80" s="83" t="s">
        <v>26</v>
      </c>
      <c r="X80" s="199" t="s">
        <v>26</v>
      </c>
      <c r="Y80" s="89"/>
      <c r="Z80" s="83">
        <v>0</v>
      </c>
      <c r="AA80" s="199">
        <v>0</v>
      </c>
      <c r="AB80" s="83">
        <v>0</v>
      </c>
      <c r="AC80" s="199">
        <v>0</v>
      </c>
      <c r="AD80" s="83" t="s">
        <v>26</v>
      </c>
      <c r="AE80" s="199" t="s">
        <v>26</v>
      </c>
      <c r="AF80" s="83" t="s">
        <v>26</v>
      </c>
      <c r="AG80" s="199" t="s">
        <v>26</v>
      </c>
      <c r="AH80" s="89"/>
      <c r="AI80" s="83">
        <v>0</v>
      </c>
      <c r="AJ80" s="199">
        <v>0</v>
      </c>
      <c r="AK80" s="83">
        <v>0</v>
      </c>
      <c r="AL80" s="199">
        <v>0</v>
      </c>
      <c r="AM80" s="83" t="s">
        <v>26</v>
      </c>
      <c r="AN80" s="199" t="s">
        <v>26</v>
      </c>
      <c r="AO80" s="83" t="s">
        <v>26</v>
      </c>
      <c r="AP80" s="199" t="s">
        <v>26</v>
      </c>
      <c r="AQ80" s="89"/>
      <c r="AR80" s="83">
        <v>0</v>
      </c>
      <c r="AS80" s="199">
        <v>0</v>
      </c>
      <c r="AT80" s="83">
        <v>0</v>
      </c>
      <c r="AU80" s="199">
        <v>0</v>
      </c>
      <c r="AV80" s="83" t="s">
        <v>26</v>
      </c>
      <c r="AW80" s="199" t="s">
        <v>26</v>
      </c>
      <c r="AX80" s="83" t="s">
        <v>26</v>
      </c>
      <c r="AY80" s="199" t="s">
        <v>26</v>
      </c>
    </row>
    <row r="81" spans="1:51" s="31" customFormat="1">
      <c r="A81" s="182"/>
      <c r="B81" s="185"/>
      <c r="C81" s="188"/>
      <c r="D81" s="190"/>
      <c r="E81" s="183"/>
      <c r="F81" s="182"/>
      <c r="G81" s="181" t="s">
        <v>5</v>
      </c>
      <c r="H81" s="178">
        <f>SUM(H79:H80)</f>
        <v>0</v>
      </c>
      <c r="I81" s="168">
        <f t="shared" ref="I81:AY81" si="98">SUM(I79:I80)</f>
        <v>0</v>
      </c>
      <c r="J81" s="178">
        <f t="shared" si="98"/>
        <v>0</v>
      </c>
      <c r="K81" s="168">
        <f t="shared" si="98"/>
        <v>0</v>
      </c>
      <c r="L81" s="178">
        <f t="shared" si="98"/>
        <v>0</v>
      </c>
      <c r="M81" s="168">
        <f t="shared" si="98"/>
        <v>0</v>
      </c>
      <c r="N81" s="178">
        <f t="shared" si="98"/>
        <v>0</v>
      </c>
      <c r="O81" s="168">
        <f t="shared" si="98"/>
        <v>0</v>
      </c>
      <c r="P81" s="180"/>
      <c r="Q81" s="178">
        <f t="shared" si="98"/>
        <v>0</v>
      </c>
      <c r="R81" s="168">
        <f t="shared" si="98"/>
        <v>0</v>
      </c>
      <c r="S81" s="178">
        <f t="shared" si="98"/>
        <v>0</v>
      </c>
      <c r="T81" s="168">
        <f t="shared" si="98"/>
        <v>0</v>
      </c>
      <c r="U81" s="178">
        <f t="shared" si="98"/>
        <v>0</v>
      </c>
      <c r="V81" s="168">
        <f t="shared" si="98"/>
        <v>0</v>
      </c>
      <c r="W81" s="178">
        <f t="shared" si="98"/>
        <v>0</v>
      </c>
      <c r="X81" s="168">
        <f t="shared" si="98"/>
        <v>0</v>
      </c>
      <c r="Y81" s="180"/>
      <c r="Z81" s="178">
        <f t="shared" si="98"/>
        <v>0</v>
      </c>
      <c r="AA81" s="168">
        <f t="shared" si="98"/>
        <v>0</v>
      </c>
      <c r="AB81" s="178">
        <f t="shared" si="98"/>
        <v>0</v>
      </c>
      <c r="AC81" s="168">
        <f t="shared" si="98"/>
        <v>0</v>
      </c>
      <c r="AD81" s="178">
        <f t="shared" si="98"/>
        <v>0</v>
      </c>
      <c r="AE81" s="168">
        <f t="shared" si="98"/>
        <v>0</v>
      </c>
      <c r="AF81" s="178">
        <f t="shared" si="98"/>
        <v>0</v>
      </c>
      <c r="AG81" s="168">
        <f t="shared" si="98"/>
        <v>0</v>
      </c>
      <c r="AH81" s="180"/>
      <c r="AI81" s="178">
        <f t="shared" si="98"/>
        <v>0</v>
      </c>
      <c r="AJ81" s="168">
        <f t="shared" si="98"/>
        <v>0</v>
      </c>
      <c r="AK81" s="178">
        <f t="shared" si="98"/>
        <v>0</v>
      </c>
      <c r="AL81" s="168">
        <f t="shared" si="98"/>
        <v>0</v>
      </c>
      <c r="AM81" s="178">
        <f t="shared" si="98"/>
        <v>0</v>
      </c>
      <c r="AN81" s="168">
        <f t="shared" si="98"/>
        <v>0</v>
      </c>
      <c r="AO81" s="178">
        <f t="shared" si="98"/>
        <v>0</v>
      </c>
      <c r="AP81" s="168">
        <f t="shared" si="98"/>
        <v>0</v>
      </c>
      <c r="AQ81" s="180"/>
      <c r="AR81" s="178">
        <f t="shared" si="98"/>
        <v>0</v>
      </c>
      <c r="AS81" s="168">
        <f t="shared" si="98"/>
        <v>0</v>
      </c>
      <c r="AT81" s="178">
        <f t="shared" si="98"/>
        <v>0</v>
      </c>
      <c r="AU81" s="168">
        <f t="shared" si="98"/>
        <v>0</v>
      </c>
      <c r="AV81" s="178">
        <f t="shared" si="98"/>
        <v>0</v>
      </c>
      <c r="AW81" s="168">
        <f t="shared" si="98"/>
        <v>0</v>
      </c>
      <c r="AX81" s="178">
        <f t="shared" si="98"/>
        <v>0</v>
      </c>
      <c r="AY81" s="168">
        <f t="shared" si="98"/>
        <v>0</v>
      </c>
    </row>
    <row r="82" spans="1:51" s="31" customFormat="1">
      <c r="A82" s="182"/>
      <c r="B82" s="185"/>
      <c r="C82" s="188"/>
      <c r="D82" s="190"/>
      <c r="E82" s="183"/>
      <c r="F82" s="182"/>
      <c r="G82" s="166"/>
      <c r="H82" s="83"/>
      <c r="I82" s="197"/>
      <c r="J82" s="83"/>
      <c r="K82" s="197"/>
      <c r="L82" s="83"/>
      <c r="M82" s="197"/>
      <c r="N82" s="83"/>
      <c r="O82" s="197"/>
      <c r="P82" s="89"/>
      <c r="Q82" s="83"/>
      <c r="R82" s="199"/>
      <c r="S82" s="83"/>
      <c r="T82" s="199"/>
      <c r="U82" s="83"/>
      <c r="V82" s="199"/>
      <c r="W82" s="83"/>
      <c r="X82" s="199"/>
      <c r="Y82" s="89"/>
      <c r="Z82" s="83"/>
      <c r="AA82" s="199"/>
      <c r="AB82" s="83"/>
      <c r="AC82" s="199"/>
      <c r="AD82" s="83"/>
      <c r="AE82" s="199"/>
      <c r="AF82" s="83"/>
      <c r="AG82" s="199"/>
      <c r="AH82" s="89"/>
      <c r="AI82" s="83"/>
      <c r="AJ82" s="199"/>
      <c r="AK82" s="83"/>
      <c r="AL82" s="199"/>
      <c r="AM82" s="83"/>
      <c r="AN82" s="199"/>
      <c r="AO82" s="83"/>
      <c r="AP82" s="199"/>
      <c r="AQ82" s="89"/>
      <c r="AR82" s="83"/>
      <c r="AS82" s="199"/>
      <c r="AT82" s="83"/>
      <c r="AU82" s="199"/>
      <c r="AV82" s="83"/>
      <c r="AW82" s="199"/>
      <c r="AX82" s="83"/>
      <c r="AY82" s="199"/>
    </row>
    <row r="83" spans="1:51" s="31" customFormat="1">
      <c r="A83" s="182" t="s">
        <v>119</v>
      </c>
      <c r="B83" s="185">
        <v>499</v>
      </c>
      <c r="C83" s="188">
        <v>45434</v>
      </c>
      <c r="D83" s="190" t="s">
        <v>142</v>
      </c>
      <c r="E83" s="183" t="s">
        <v>158</v>
      </c>
      <c r="F83" s="182" t="s">
        <v>175</v>
      </c>
      <c r="G83" s="166" t="s">
        <v>132</v>
      </c>
      <c r="H83" s="83">
        <v>0</v>
      </c>
      <c r="I83" s="197">
        <v>0</v>
      </c>
      <c r="J83" s="83">
        <v>0</v>
      </c>
      <c r="K83" s="197">
        <v>0</v>
      </c>
      <c r="L83" s="83">
        <v>0</v>
      </c>
      <c r="M83" s="197">
        <v>0</v>
      </c>
      <c r="N83" s="83">
        <v>0</v>
      </c>
      <c r="O83" s="197">
        <v>0</v>
      </c>
      <c r="P83" s="89"/>
      <c r="Q83" s="83">
        <v>0</v>
      </c>
      <c r="R83" s="199">
        <v>0</v>
      </c>
      <c r="S83" s="83">
        <v>0</v>
      </c>
      <c r="T83" s="199">
        <v>0</v>
      </c>
      <c r="U83" s="83">
        <v>0</v>
      </c>
      <c r="V83" s="199">
        <v>0</v>
      </c>
      <c r="W83" s="83">
        <v>0</v>
      </c>
      <c r="X83" s="199">
        <v>0</v>
      </c>
      <c r="Y83" s="89"/>
      <c r="Z83" s="83">
        <v>0</v>
      </c>
      <c r="AA83" s="199">
        <v>0</v>
      </c>
      <c r="AB83" s="83">
        <v>0</v>
      </c>
      <c r="AC83" s="199">
        <v>0</v>
      </c>
      <c r="AD83" s="83">
        <v>0</v>
      </c>
      <c r="AE83" s="199">
        <v>0</v>
      </c>
      <c r="AF83" s="83">
        <v>0</v>
      </c>
      <c r="AG83" s="199">
        <v>0</v>
      </c>
      <c r="AH83" s="89"/>
      <c r="AI83" s="83">
        <v>0</v>
      </c>
      <c r="AJ83" s="199">
        <v>0</v>
      </c>
      <c r="AK83" s="83">
        <v>0</v>
      </c>
      <c r="AL83" s="199">
        <v>0</v>
      </c>
      <c r="AM83" s="83">
        <v>0</v>
      </c>
      <c r="AN83" s="199">
        <v>0</v>
      </c>
      <c r="AO83" s="83">
        <v>0</v>
      </c>
      <c r="AP83" s="199">
        <v>0</v>
      </c>
      <c r="AQ83" s="89"/>
      <c r="AR83" s="83">
        <v>0</v>
      </c>
      <c r="AS83" s="199">
        <v>0</v>
      </c>
      <c r="AT83" s="83">
        <v>0</v>
      </c>
      <c r="AU83" s="199">
        <v>0</v>
      </c>
      <c r="AV83" s="83">
        <v>0</v>
      </c>
      <c r="AW83" s="199">
        <v>0</v>
      </c>
      <c r="AX83" s="83">
        <v>0</v>
      </c>
      <c r="AY83" s="199">
        <v>0</v>
      </c>
    </row>
    <row r="84" spans="1:51" s="31" customFormat="1">
      <c r="A84" s="182" t="s">
        <v>119</v>
      </c>
      <c r="B84" s="185">
        <v>671</v>
      </c>
      <c r="C84" s="188">
        <v>45460</v>
      </c>
      <c r="D84" s="190" t="s">
        <v>142</v>
      </c>
      <c r="E84" s="183" t="s">
        <v>158</v>
      </c>
      <c r="F84" s="182" t="s">
        <v>239</v>
      </c>
      <c r="G84" s="166" t="s">
        <v>204</v>
      </c>
      <c r="H84" s="83" t="s">
        <v>21</v>
      </c>
      <c r="I84" s="197" t="s">
        <v>21</v>
      </c>
      <c r="J84" s="83" t="s">
        <v>21</v>
      </c>
      <c r="K84" s="197" t="s">
        <v>21</v>
      </c>
      <c r="L84" s="83">
        <v>0.1</v>
      </c>
      <c r="M84" s="197">
        <v>0.1</v>
      </c>
      <c r="N84" s="83">
        <v>0.1</v>
      </c>
      <c r="O84" s="197">
        <v>0.1</v>
      </c>
      <c r="P84" s="89"/>
      <c r="Q84" s="83" t="s">
        <v>21</v>
      </c>
      <c r="R84" s="199" t="s">
        <v>21</v>
      </c>
      <c r="S84" s="83" t="s">
        <v>21</v>
      </c>
      <c r="T84" s="199" t="s">
        <v>21</v>
      </c>
      <c r="U84" s="83">
        <v>0.1</v>
      </c>
      <c r="V84" s="199">
        <v>0.1</v>
      </c>
      <c r="W84" s="83">
        <v>0.1</v>
      </c>
      <c r="X84" s="199">
        <v>0.1</v>
      </c>
      <c r="Y84" s="89"/>
      <c r="Z84" s="83" t="s">
        <v>21</v>
      </c>
      <c r="AA84" s="199" t="s">
        <v>21</v>
      </c>
      <c r="AB84" s="83" t="s">
        <v>21</v>
      </c>
      <c r="AC84" s="199" t="s">
        <v>21</v>
      </c>
      <c r="AD84" s="83">
        <v>0.1</v>
      </c>
      <c r="AE84" s="199">
        <v>0.1</v>
      </c>
      <c r="AF84" s="83">
        <v>0.1</v>
      </c>
      <c r="AG84" s="199">
        <v>0.1</v>
      </c>
      <c r="AH84" s="89"/>
      <c r="AI84" s="83" t="s">
        <v>21</v>
      </c>
      <c r="AJ84" s="199" t="s">
        <v>21</v>
      </c>
      <c r="AK84" s="83" t="s">
        <v>21</v>
      </c>
      <c r="AL84" s="199" t="s">
        <v>21</v>
      </c>
      <c r="AM84" s="83">
        <v>0.1</v>
      </c>
      <c r="AN84" s="199">
        <v>0.1</v>
      </c>
      <c r="AO84" s="83">
        <v>0.1</v>
      </c>
      <c r="AP84" s="199">
        <v>0.1</v>
      </c>
      <c r="AQ84" s="89"/>
      <c r="AR84" s="83" t="s">
        <v>21</v>
      </c>
      <c r="AS84" s="199" t="s">
        <v>21</v>
      </c>
      <c r="AT84" s="83" t="s">
        <v>21</v>
      </c>
      <c r="AU84" s="199" t="s">
        <v>21</v>
      </c>
      <c r="AV84" s="83">
        <v>0.1</v>
      </c>
      <c r="AW84" s="199">
        <v>0.1</v>
      </c>
      <c r="AX84" s="83">
        <v>0.1</v>
      </c>
      <c r="AY84" s="199">
        <v>0.1</v>
      </c>
    </row>
    <row r="85" spans="1:51" s="31" customFormat="1">
      <c r="A85" s="182" t="s">
        <v>119</v>
      </c>
      <c r="B85" s="185">
        <v>737</v>
      </c>
      <c r="C85" s="188">
        <v>45470</v>
      </c>
      <c r="D85" s="190" t="s">
        <v>142</v>
      </c>
      <c r="E85" s="183" t="s">
        <v>158</v>
      </c>
      <c r="F85" s="182" t="s">
        <v>300</v>
      </c>
      <c r="G85" s="182" t="s">
        <v>292</v>
      </c>
      <c r="H85" s="83">
        <v>0</v>
      </c>
      <c r="I85" s="197">
        <v>0</v>
      </c>
      <c r="J85" s="83">
        <v>-3.1</v>
      </c>
      <c r="K85" s="197">
        <v>-3.1</v>
      </c>
      <c r="L85" s="83">
        <v>0</v>
      </c>
      <c r="M85" s="197">
        <v>0</v>
      </c>
      <c r="N85" s="83">
        <v>-3.1</v>
      </c>
      <c r="O85" s="197">
        <v>-3.1</v>
      </c>
      <c r="P85" s="89"/>
      <c r="Q85" s="83">
        <v>0</v>
      </c>
      <c r="R85" s="199">
        <v>0</v>
      </c>
      <c r="S85" s="83">
        <v>-3.1</v>
      </c>
      <c r="T85" s="199">
        <v>-3.1</v>
      </c>
      <c r="U85" s="83">
        <v>0</v>
      </c>
      <c r="V85" s="199">
        <v>0</v>
      </c>
      <c r="W85" s="83">
        <v>-3.1</v>
      </c>
      <c r="X85" s="199">
        <v>-3.1</v>
      </c>
      <c r="Y85" s="89"/>
      <c r="Z85" s="83">
        <v>0</v>
      </c>
      <c r="AA85" s="199">
        <v>0</v>
      </c>
      <c r="AB85" s="83">
        <v>-3.1</v>
      </c>
      <c r="AC85" s="199">
        <v>-3.1</v>
      </c>
      <c r="AD85" s="83">
        <v>0</v>
      </c>
      <c r="AE85" s="199">
        <v>0</v>
      </c>
      <c r="AF85" s="83">
        <v>-3.1</v>
      </c>
      <c r="AG85" s="199">
        <v>-3.1</v>
      </c>
      <c r="AH85" s="89"/>
      <c r="AI85" s="83">
        <v>0</v>
      </c>
      <c r="AJ85" s="199">
        <v>0</v>
      </c>
      <c r="AK85" s="83">
        <v>-3.1</v>
      </c>
      <c r="AL85" s="199">
        <v>-3.1</v>
      </c>
      <c r="AM85" s="83">
        <v>0</v>
      </c>
      <c r="AN85" s="199">
        <v>0</v>
      </c>
      <c r="AO85" s="83">
        <v>-3.1</v>
      </c>
      <c r="AP85" s="199">
        <v>-3.1</v>
      </c>
      <c r="AQ85" s="89"/>
      <c r="AR85" s="83">
        <v>0</v>
      </c>
      <c r="AS85" s="199">
        <v>0</v>
      </c>
      <c r="AT85" s="83">
        <v>-3.1</v>
      </c>
      <c r="AU85" s="199">
        <v>-3.1</v>
      </c>
      <c r="AV85" s="83">
        <v>0</v>
      </c>
      <c r="AW85" s="199">
        <v>0</v>
      </c>
      <c r="AX85" s="83">
        <v>-3.1</v>
      </c>
      <c r="AY85" s="199">
        <v>-3.1</v>
      </c>
    </row>
    <row r="86" spans="1:51" s="31" customFormat="1">
      <c r="A86" s="182"/>
      <c r="B86" s="185"/>
      <c r="C86" s="188"/>
      <c r="D86" s="190"/>
      <c r="E86" s="183"/>
      <c r="F86" s="182"/>
      <c r="G86" s="181" t="s">
        <v>5</v>
      </c>
      <c r="H86" s="178">
        <f>SUM(H83:H85)</f>
        <v>0</v>
      </c>
      <c r="I86" s="168">
        <f t="shared" ref="I86:AY86" si="99">SUM(I83:I85)</f>
        <v>0</v>
      </c>
      <c r="J86" s="178">
        <f t="shared" si="99"/>
        <v>-3.1</v>
      </c>
      <c r="K86" s="168">
        <f t="shared" si="99"/>
        <v>-3.1</v>
      </c>
      <c r="L86" s="178">
        <f t="shared" si="99"/>
        <v>0.1</v>
      </c>
      <c r="M86" s="168">
        <f t="shared" si="99"/>
        <v>0.1</v>
      </c>
      <c r="N86" s="178">
        <f t="shared" si="99"/>
        <v>-3</v>
      </c>
      <c r="O86" s="168">
        <f t="shared" si="99"/>
        <v>-3</v>
      </c>
      <c r="P86" s="180"/>
      <c r="Q86" s="178">
        <f t="shared" si="99"/>
        <v>0</v>
      </c>
      <c r="R86" s="168">
        <f t="shared" si="99"/>
        <v>0</v>
      </c>
      <c r="S86" s="178">
        <f t="shared" si="99"/>
        <v>-3.1</v>
      </c>
      <c r="T86" s="168">
        <f t="shared" si="99"/>
        <v>-3.1</v>
      </c>
      <c r="U86" s="178">
        <f t="shared" si="99"/>
        <v>0.1</v>
      </c>
      <c r="V86" s="168">
        <f t="shared" si="99"/>
        <v>0.1</v>
      </c>
      <c r="W86" s="178">
        <f t="shared" si="99"/>
        <v>-3</v>
      </c>
      <c r="X86" s="168">
        <f t="shared" si="99"/>
        <v>-3</v>
      </c>
      <c r="Y86" s="180"/>
      <c r="Z86" s="178">
        <f t="shared" si="99"/>
        <v>0</v>
      </c>
      <c r="AA86" s="168">
        <f t="shared" si="99"/>
        <v>0</v>
      </c>
      <c r="AB86" s="178">
        <f t="shared" si="99"/>
        <v>-3.1</v>
      </c>
      <c r="AC86" s="168">
        <f t="shared" si="99"/>
        <v>-3.1</v>
      </c>
      <c r="AD86" s="178">
        <f t="shared" si="99"/>
        <v>0.1</v>
      </c>
      <c r="AE86" s="168">
        <f t="shared" si="99"/>
        <v>0.1</v>
      </c>
      <c r="AF86" s="178">
        <f t="shared" si="99"/>
        <v>-3</v>
      </c>
      <c r="AG86" s="168">
        <f t="shared" si="99"/>
        <v>-3</v>
      </c>
      <c r="AH86" s="180"/>
      <c r="AI86" s="178">
        <f t="shared" si="99"/>
        <v>0</v>
      </c>
      <c r="AJ86" s="168">
        <f t="shared" si="99"/>
        <v>0</v>
      </c>
      <c r="AK86" s="178">
        <f t="shared" si="99"/>
        <v>-3.1</v>
      </c>
      <c r="AL86" s="168">
        <f t="shared" si="99"/>
        <v>-3.1</v>
      </c>
      <c r="AM86" s="178">
        <f t="shared" si="99"/>
        <v>0.1</v>
      </c>
      <c r="AN86" s="168">
        <f t="shared" si="99"/>
        <v>0.1</v>
      </c>
      <c r="AO86" s="178">
        <f t="shared" si="99"/>
        <v>-3</v>
      </c>
      <c r="AP86" s="168">
        <f t="shared" si="99"/>
        <v>-3</v>
      </c>
      <c r="AQ86" s="180"/>
      <c r="AR86" s="178">
        <f t="shared" si="99"/>
        <v>0</v>
      </c>
      <c r="AS86" s="168">
        <f t="shared" si="99"/>
        <v>0</v>
      </c>
      <c r="AT86" s="178">
        <f t="shared" si="99"/>
        <v>-3.1</v>
      </c>
      <c r="AU86" s="168">
        <f t="shared" si="99"/>
        <v>-3.1</v>
      </c>
      <c r="AV86" s="178">
        <f t="shared" si="99"/>
        <v>0.1</v>
      </c>
      <c r="AW86" s="168">
        <f t="shared" si="99"/>
        <v>0.1</v>
      </c>
      <c r="AX86" s="178">
        <f t="shared" si="99"/>
        <v>-3</v>
      </c>
      <c r="AY86" s="168">
        <f t="shared" si="99"/>
        <v>-3</v>
      </c>
    </row>
    <row r="87" spans="1:51" s="31" customFormat="1">
      <c r="A87" s="182"/>
      <c r="B87" s="185"/>
      <c r="C87" s="188"/>
      <c r="D87" s="190"/>
      <c r="E87" s="183"/>
      <c r="F87" s="182"/>
      <c r="G87" s="182"/>
      <c r="H87" s="83"/>
      <c r="I87" s="197"/>
      <c r="J87" s="83"/>
      <c r="K87" s="197"/>
      <c r="L87" s="83"/>
      <c r="M87" s="197"/>
      <c r="N87" s="83"/>
      <c r="O87" s="197"/>
      <c r="P87" s="89"/>
      <c r="Q87" s="83"/>
      <c r="R87" s="199"/>
      <c r="S87" s="83"/>
      <c r="T87" s="199"/>
      <c r="U87" s="83"/>
      <c r="V87" s="199"/>
      <c r="W87" s="83"/>
      <c r="X87" s="199"/>
      <c r="Y87" s="89"/>
      <c r="Z87" s="83"/>
      <c r="AA87" s="199"/>
      <c r="AB87" s="83"/>
      <c r="AC87" s="199"/>
      <c r="AD87" s="83"/>
      <c r="AE87" s="199"/>
      <c r="AF87" s="83"/>
      <c r="AG87" s="199"/>
      <c r="AH87" s="89"/>
      <c r="AI87" s="83"/>
      <c r="AJ87" s="199"/>
      <c r="AK87" s="83"/>
      <c r="AL87" s="199"/>
      <c r="AM87" s="83"/>
      <c r="AN87" s="199"/>
      <c r="AO87" s="83"/>
      <c r="AP87" s="199"/>
      <c r="AQ87" s="89"/>
      <c r="AR87" s="83"/>
      <c r="AS87" s="199"/>
      <c r="AT87" s="83"/>
      <c r="AU87" s="199"/>
      <c r="AV87" s="83"/>
      <c r="AW87" s="199"/>
      <c r="AX87" s="83"/>
      <c r="AY87" s="199"/>
    </row>
    <row r="88" spans="1:51" s="31" customFormat="1">
      <c r="A88" s="182" t="s">
        <v>282</v>
      </c>
      <c r="B88" s="185">
        <v>738</v>
      </c>
      <c r="C88" s="188">
        <v>45470</v>
      </c>
      <c r="D88" s="190" t="s">
        <v>307</v>
      </c>
      <c r="E88" s="183" t="s">
        <v>313</v>
      </c>
      <c r="F88" s="182" t="s">
        <v>287</v>
      </c>
      <c r="G88" s="182" t="s">
        <v>291</v>
      </c>
      <c r="H88" s="83" t="s">
        <v>26</v>
      </c>
      <c r="I88" s="197" t="s">
        <v>26</v>
      </c>
      <c r="J88" s="83" t="s">
        <v>26</v>
      </c>
      <c r="K88" s="197" t="s">
        <v>26</v>
      </c>
      <c r="L88" s="83" t="s">
        <v>20</v>
      </c>
      <c r="M88" s="197" t="s">
        <v>20</v>
      </c>
      <c r="N88" s="83" t="s">
        <v>26</v>
      </c>
      <c r="O88" s="197" t="s">
        <v>26</v>
      </c>
      <c r="P88" s="89"/>
      <c r="Q88" s="83" t="s">
        <v>26</v>
      </c>
      <c r="R88" s="199" t="s">
        <v>26</v>
      </c>
      <c r="S88" s="83" t="s">
        <v>26</v>
      </c>
      <c r="T88" s="199" t="s">
        <v>26</v>
      </c>
      <c r="U88" s="83" t="s">
        <v>20</v>
      </c>
      <c r="V88" s="199" t="s">
        <v>20</v>
      </c>
      <c r="W88" s="83" t="s">
        <v>26</v>
      </c>
      <c r="X88" s="199" t="s">
        <v>26</v>
      </c>
      <c r="Y88" s="89"/>
      <c r="Z88" s="83" t="s">
        <v>26</v>
      </c>
      <c r="AA88" s="199" t="s">
        <v>26</v>
      </c>
      <c r="AB88" s="83" t="s">
        <v>26</v>
      </c>
      <c r="AC88" s="199" t="s">
        <v>26</v>
      </c>
      <c r="AD88" s="83" t="s">
        <v>20</v>
      </c>
      <c r="AE88" s="199" t="s">
        <v>20</v>
      </c>
      <c r="AF88" s="83" t="s">
        <v>26</v>
      </c>
      <c r="AG88" s="199" t="s">
        <v>26</v>
      </c>
      <c r="AH88" s="89"/>
      <c r="AI88" s="83" t="s">
        <v>26</v>
      </c>
      <c r="AJ88" s="199" t="s">
        <v>26</v>
      </c>
      <c r="AK88" s="83" t="s">
        <v>26</v>
      </c>
      <c r="AL88" s="199" t="s">
        <v>26</v>
      </c>
      <c r="AM88" s="83" t="s">
        <v>20</v>
      </c>
      <c r="AN88" s="199" t="s">
        <v>20</v>
      </c>
      <c r="AO88" s="83" t="s">
        <v>26</v>
      </c>
      <c r="AP88" s="199" t="s">
        <v>26</v>
      </c>
      <c r="AQ88" s="89"/>
      <c r="AR88" s="83" t="s">
        <v>26</v>
      </c>
      <c r="AS88" s="199" t="s">
        <v>26</v>
      </c>
      <c r="AT88" s="83" t="s">
        <v>26</v>
      </c>
      <c r="AU88" s="199" t="s">
        <v>26</v>
      </c>
      <c r="AV88" s="83" t="s">
        <v>20</v>
      </c>
      <c r="AW88" s="199" t="s">
        <v>20</v>
      </c>
      <c r="AX88" s="83" t="s">
        <v>26</v>
      </c>
      <c r="AY88" s="199" t="s">
        <v>26</v>
      </c>
    </row>
    <row r="89" spans="1:51" s="31" customFormat="1">
      <c r="A89" s="182"/>
      <c r="B89" s="185"/>
      <c r="C89" s="188"/>
      <c r="D89" s="190"/>
      <c r="E89" s="183"/>
      <c r="F89" s="182"/>
      <c r="G89" s="181" t="s">
        <v>5</v>
      </c>
      <c r="H89" s="178">
        <f t="shared" ref="H89:O89" si="100">SUM(H88)</f>
        <v>0</v>
      </c>
      <c r="I89" s="168">
        <f t="shared" si="100"/>
        <v>0</v>
      </c>
      <c r="J89" s="178">
        <f t="shared" si="100"/>
        <v>0</v>
      </c>
      <c r="K89" s="168">
        <f t="shared" si="100"/>
        <v>0</v>
      </c>
      <c r="L89" s="178">
        <f t="shared" si="100"/>
        <v>0</v>
      </c>
      <c r="M89" s="168">
        <f t="shared" si="100"/>
        <v>0</v>
      </c>
      <c r="N89" s="178">
        <f t="shared" si="100"/>
        <v>0</v>
      </c>
      <c r="O89" s="168">
        <f t="shared" si="100"/>
        <v>0</v>
      </c>
      <c r="P89" s="180"/>
      <c r="Q89" s="178">
        <f t="shared" ref="Q89:X89" si="101">SUM(Q88)</f>
        <v>0</v>
      </c>
      <c r="R89" s="168">
        <f t="shared" si="101"/>
        <v>0</v>
      </c>
      <c r="S89" s="178">
        <f t="shared" si="101"/>
        <v>0</v>
      </c>
      <c r="T89" s="168">
        <f t="shared" si="101"/>
        <v>0</v>
      </c>
      <c r="U89" s="178">
        <f t="shared" si="101"/>
        <v>0</v>
      </c>
      <c r="V89" s="168">
        <f t="shared" si="101"/>
        <v>0</v>
      </c>
      <c r="W89" s="178">
        <f t="shared" si="101"/>
        <v>0</v>
      </c>
      <c r="X89" s="168">
        <f t="shared" si="101"/>
        <v>0</v>
      </c>
      <c r="Y89" s="180"/>
      <c r="Z89" s="178">
        <f t="shared" ref="Z89:AG89" si="102">SUM(Z88)</f>
        <v>0</v>
      </c>
      <c r="AA89" s="168">
        <f t="shared" si="102"/>
        <v>0</v>
      </c>
      <c r="AB89" s="178">
        <f t="shared" si="102"/>
        <v>0</v>
      </c>
      <c r="AC89" s="168">
        <f t="shared" si="102"/>
        <v>0</v>
      </c>
      <c r="AD89" s="178">
        <f t="shared" si="102"/>
        <v>0</v>
      </c>
      <c r="AE89" s="168">
        <f t="shared" si="102"/>
        <v>0</v>
      </c>
      <c r="AF89" s="178">
        <f t="shared" si="102"/>
        <v>0</v>
      </c>
      <c r="AG89" s="168">
        <f t="shared" si="102"/>
        <v>0</v>
      </c>
      <c r="AH89" s="180"/>
      <c r="AI89" s="178">
        <f t="shared" ref="AI89:AP89" si="103">SUM(AI88)</f>
        <v>0</v>
      </c>
      <c r="AJ89" s="168">
        <f t="shared" si="103"/>
        <v>0</v>
      </c>
      <c r="AK89" s="178">
        <f t="shared" si="103"/>
        <v>0</v>
      </c>
      <c r="AL89" s="168">
        <f t="shared" si="103"/>
        <v>0</v>
      </c>
      <c r="AM89" s="178">
        <f t="shared" si="103"/>
        <v>0</v>
      </c>
      <c r="AN89" s="168">
        <f t="shared" si="103"/>
        <v>0</v>
      </c>
      <c r="AO89" s="178">
        <f t="shared" si="103"/>
        <v>0</v>
      </c>
      <c r="AP89" s="168">
        <f t="shared" si="103"/>
        <v>0</v>
      </c>
      <c r="AQ89" s="180"/>
      <c r="AR89" s="178">
        <f t="shared" ref="AR89:AY89" si="104">SUM(AR88)</f>
        <v>0</v>
      </c>
      <c r="AS89" s="168">
        <f t="shared" si="104"/>
        <v>0</v>
      </c>
      <c r="AT89" s="178">
        <f t="shared" si="104"/>
        <v>0</v>
      </c>
      <c r="AU89" s="168">
        <f t="shared" si="104"/>
        <v>0</v>
      </c>
      <c r="AV89" s="178">
        <f t="shared" si="104"/>
        <v>0</v>
      </c>
      <c r="AW89" s="168">
        <f t="shared" si="104"/>
        <v>0</v>
      </c>
      <c r="AX89" s="178">
        <f t="shared" si="104"/>
        <v>0</v>
      </c>
      <c r="AY89" s="168">
        <f t="shared" si="104"/>
        <v>0</v>
      </c>
    </row>
    <row r="90" spans="1:51" s="31" customFormat="1">
      <c r="A90" s="182"/>
      <c r="B90" s="185"/>
      <c r="C90" s="188"/>
      <c r="D90" s="190"/>
      <c r="E90" s="183"/>
      <c r="F90" s="182"/>
      <c r="G90" s="182"/>
      <c r="H90" s="83"/>
      <c r="I90" s="197"/>
      <c r="J90" s="83"/>
      <c r="K90" s="197"/>
      <c r="L90" s="83"/>
      <c r="M90" s="197"/>
      <c r="N90" s="83"/>
      <c r="O90" s="197"/>
      <c r="P90" s="89"/>
      <c r="Q90" s="83"/>
      <c r="R90" s="199"/>
      <c r="S90" s="83"/>
      <c r="T90" s="199"/>
      <c r="U90" s="83"/>
      <c r="V90" s="199"/>
      <c r="W90" s="83"/>
      <c r="X90" s="199"/>
      <c r="Y90" s="89"/>
      <c r="Z90" s="83"/>
      <c r="AA90" s="199"/>
      <c r="AB90" s="83"/>
      <c r="AC90" s="199"/>
      <c r="AD90" s="83"/>
      <c r="AE90" s="199"/>
      <c r="AF90" s="83"/>
      <c r="AG90" s="199"/>
      <c r="AH90" s="89"/>
      <c r="AI90" s="83"/>
      <c r="AJ90" s="199"/>
      <c r="AK90" s="83"/>
      <c r="AL90" s="199"/>
      <c r="AM90" s="83"/>
      <c r="AN90" s="199"/>
      <c r="AO90" s="83"/>
      <c r="AP90" s="199"/>
      <c r="AQ90" s="89"/>
      <c r="AR90" s="83"/>
      <c r="AS90" s="199"/>
      <c r="AT90" s="83"/>
      <c r="AU90" s="199"/>
      <c r="AV90" s="83"/>
      <c r="AW90" s="199"/>
      <c r="AX90" s="83"/>
      <c r="AY90" s="199"/>
    </row>
    <row r="91" spans="1:51" s="31" customFormat="1">
      <c r="A91" s="182" t="s">
        <v>325</v>
      </c>
      <c r="B91" s="185">
        <v>719</v>
      </c>
      <c r="C91" s="188">
        <v>45470</v>
      </c>
      <c r="D91" s="190" t="s">
        <v>303</v>
      </c>
      <c r="E91" s="183" t="s">
        <v>285</v>
      </c>
      <c r="F91" s="182" t="s">
        <v>285</v>
      </c>
      <c r="G91" s="182" t="s">
        <v>48</v>
      </c>
      <c r="H91" s="83" t="s">
        <v>20</v>
      </c>
      <c r="I91" s="197" t="s">
        <v>20</v>
      </c>
      <c r="J91" s="83" t="s">
        <v>20</v>
      </c>
      <c r="K91" s="197" t="s">
        <v>20</v>
      </c>
      <c r="L91" s="83">
        <v>0</v>
      </c>
      <c r="M91" s="197">
        <v>0</v>
      </c>
      <c r="N91" s="83" t="s">
        <v>20</v>
      </c>
      <c r="O91" s="197" t="s">
        <v>20</v>
      </c>
      <c r="P91" s="89"/>
      <c r="Q91" s="83" t="s">
        <v>20</v>
      </c>
      <c r="R91" s="199" t="s">
        <v>20</v>
      </c>
      <c r="S91" s="83" t="s">
        <v>20</v>
      </c>
      <c r="T91" s="199" t="s">
        <v>20</v>
      </c>
      <c r="U91" s="83">
        <v>0</v>
      </c>
      <c r="V91" s="199">
        <v>0</v>
      </c>
      <c r="W91" s="83" t="s">
        <v>20</v>
      </c>
      <c r="X91" s="199" t="s">
        <v>20</v>
      </c>
      <c r="Y91" s="89"/>
      <c r="Z91" s="83" t="s">
        <v>20</v>
      </c>
      <c r="AA91" s="199" t="s">
        <v>20</v>
      </c>
      <c r="AB91" s="83" t="s">
        <v>20</v>
      </c>
      <c r="AC91" s="199" t="s">
        <v>20</v>
      </c>
      <c r="AD91" s="83">
        <v>0</v>
      </c>
      <c r="AE91" s="199">
        <v>0</v>
      </c>
      <c r="AF91" s="83" t="s">
        <v>20</v>
      </c>
      <c r="AG91" s="199" t="s">
        <v>20</v>
      </c>
      <c r="AH91" s="89"/>
      <c r="AI91" s="83" t="s">
        <v>20</v>
      </c>
      <c r="AJ91" s="199" t="s">
        <v>20</v>
      </c>
      <c r="AK91" s="83" t="s">
        <v>20</v>
      </c>
      <c r="AL91" s="199" t="s">
        <v>20</v>
      </c>
      <c r="AM91" s="83">
        <v>0</v>
      </c>
      <c r="AN91" s="199">
        <v>0</v>
      </c>
      <c r="AO91" s="83" t="s">
        <v>20</v>
      </c>
      <c r="AP91" s="199" t="s">
        <v>20</v>
      </c>
      <c r="AQ91" s="89"/>
      <c r="AR91" s="83" t="s">
        <v>20</v>
      </c>
      <c r="AS91" s="199" t="s">
        <v>20</v>
      </c>
      <c r="AT91" s="83" t="s">
        <v>20</v>
      </c>
      <c r="AU91" s="199" t="s">
        <v>20</v>
      </c>
      <c r="AV91" s="83">
        <v>0</v>
      </c>
      <c r="AW91" s="199">
        <v>0</v>
      </c>
      <c r="AX91" s="83" t="s">
        <v>20</v>
      </c>
      <c r="AY91" s="199" t="s">
        <v>20</v>
      </c>
    </row>
    <row r="92" spans="1:51" s="31" customFormat="1">
      <c r="A92" s="182"/>
      <c r="B92" s="185"/>
      <c r="C92" s="188"/>
      <c r="D92" s="190"/>
      <c r="E92" s="183"/>
      <c r="F92" s="182"/>
      <c r="G92" s="181" t="s">
        <v>5</v>
      </c>
      <c r="H92" s="178">
        <f t="shared" ref="H92:O92" si="105">SUM(H91)</f>
        <v>0</v>
      </c>
      <c r="I92" s="168">
        <f t="shared" si="105"/>
        <v>0</v>
      </c>
      <c r="J92" s="178">
        <f t="shared" si="105"/>
        <v>0</v>
      </c>
      <c r="K92" s="168">
        <f t="shared" si="105"/>
        <v>0</v>
      </c>
      <c r="L92" s="178">
        <f t="shared" si="105"/>
        <v>0</v>
      </c>
      <c r="M92" s="168">
        <f t="shared" si="105"/>
        <v>0</v>
      </c>
      <c r="N92" s="178">
        <f t="shared" si="105"/>
        <v>0</v>
      </c>
      <c r="O92" s="168">
        <f t="shared" si="105"/>
        <v>0</v>
      </c>
      <c r="P92" s="180"/>
      <c r="Q92" s="178">
        <f t="shared" ref="Q92:X92" si="106">SUM(Q91)</f>
        <v>0</v>
      </c>
      <c r="R92" s="168">
        <f t="shared" si="106"/>
        <v>0</v>
      </c>
      <c r="S92" s="178">
        <f t="shared" si="106"/>
        <v>0</v>
      </c>
      <c r="T92" s="168">
        <f t="shared" si="106"/>
        <v>0</v>
      </c>
      <c r="U92" s="178">
        <f t="shared" si="106"/>
        <v>0</v>
      </c>
      <c r="V92" s="168">
        <f t="shared" si="106"/>
        <v>0</v>
      </c>
      <c r="W92" s="178">
        <f t="shared" si="106"/>
        <v>0</v>
      </c>
      <c r="X92" s="168">
        <f t="shared" si="106"/>
        <v>0</v>
      </c>
      <c r="Y92" s="180"/>
      <c r="Z92" s="178">
        <f t="shared" ref="Z92:AG92" si="107">SUM(Z91)</f>
        <v>0</v>
      </c>
      <c r="AA92" s="168">
        <f t="shared" si="107"/>
        <v>0</v>
      </c>
      <c r="AB92" s="178">
        <f t="shared" si="107"/>
        <v>0</v>
      </c>
      <c r="AC92" s="168">
        <f t="shared" si="107"/>
        <v>0</v>
      </c>
      <c r="AD92" s="178">
        <f t="shared" si="107"/>
        <v>0</v>
      </c>
      <c r="AE92" s="168">
        <f t="shared" si="107"/>
        <v>0</v>
      </c>
      <c r="AF92" s="178">
        <f t="shared" si="107"/>
        <v>0</v>
      </c>
      <c r="AG92" s="168">
        <f t="shared" si="107"/>
        <v>0</v>
      </c>
      <c r="AH92" s="180"/>
      <c r="AI92" s="178">
        <f t="shared" ref="AI92:AP92" si="108">SUM(AI91)</f>
        <v>0</v>
      </c>
      <c r="AJ92" s="168">
        <f t="shared" si="108"/>
        <v>0</v>
      </c>
      <c r="AK92" s="178">
        <f t="shared" si="108"/>
        <v>0</v>
      </c>
      <c r="AL92" s="168">
        <f t="shared" si="108"/>
        <v>0</v>
      </c>
      <c r="AM92" s="178">
        <f t="shared" si="108"/>
        <v>0</v>
      </c>
      <c r="AN92" s="168">
        <f t="shared" si="108"/>
        <v>0</v>
      </c>
      <c r="AO92" s="178">
        <f t="shared" si="108"/>
        <v>0</v>
      </c>
      <c r="AP92" s="168">
        <f t="shared" si="108"/>
        <v>0</v>
      </c>
      <c r="AQ92" s="180"/>
      <c r="AR92" s="178">
        <f t="shared" ref="AR92:AY92" si="109">SUM(AR91)</f>
        <v>0</v>
      </c>
      <c r="AS92" s="168">
        <f t="shared" si="109"/>
        <v>0</v>
      </c>
      <c r="AT92" s="178">
        <f t="shared" si="109"/>
        <v>0</v>
      </c>
      <c r="AU92" s="168">
        <f t="shared" si="109"/>
        <v>0</v>
      </c>
      <c r="AV92" s="178">
        <f t="shared" si="109"/>
        <v>0</v>
      </c>
      <c r="AW92" s="168">
        <f t="shared" si="109"/>
        <v>0</v>
      </c>
      <c r="AX92" s="178">
        <f t="shared" si="109"/>
        <v>0</v>
      </c>
      <c r="AY92" s="168">
        <f t="shared" si="109"/>
        <v>0</v>
      </c>
    </row>
    <row r="93" spans="1:51" s="31" customFormat="1">
      <c r="A93" s="182"/>
      <c r="B93" s="185"/>
      <c r="C93" s="188"/>
      <c r="D93" s="190"/>
      <c r="E93" s="183"/>
      <c r="F93" s="182"/>
      <c r="G93" s="166"/>
      <c r="H93" s="83"/>
      <c r="I93" s="197"/>
      <c r="J93" s="83"/>
      <c r="K93" s="197"/>
      <c r="L93" s="83"/>
      <c r="M93" s="197"/>
      <c r="N93" s="83"/>
      <c r="O93" s="197"/>
      <c r="P93" s="89"/>
      <c r="Q93" s="83"/>
      <c r="R93" s="199"/>
      <c r="S93" s="83"/>
      <c r="T93" s="199"/>
      <c r="U93" s="83"/>
      <c r="V93" s="199"/>
      <c r="W93" s="83"/>
      <c r="X93" s="199"/>
      <c r="Y93" s="89"/>
      <c r="Z93" s="83"/>
      <c r="AA93" s="199"/>
      <c r="AB93" s="83"/>
      <c r="AC93" s="199"/>
      <c r="AD93" s="83"/>
      <c r="AE93" s="199"/>
      <c r="AF93" s="83"/>
      <c r="AG93" s="199"/>
      <c r="AH93" s="89"/>
      <c r="AI93" s="83"/>
      <c r="AJ93" s="199"/>
      <c r="AK93" s="83"/>
      <c r="AL93" s="199"/>
      <c r="AM93" s="83"/>
      <c r="AN93" s="199"/>
      <c r="AO93" s="83"/>
      <c r="AP93" s="199"/>
      <c r="AQ93" s="89"/>
      <c r="AR93" s="83"/>
      <c r="AS93" s="199"/>
      <c r="AT93" s="83"/>
      <c r="AU93" s="199"/>
      <c r="AV93" s="83"/>
      <c r="AW93" s="199"/>
      <c r="AX93" s="83"/>
      <c r="AY93" s="199"/>
    </row>
    <row r="94" spans="1:51" s="31" customFormat="1">
      <c r="A94" s="182" t="s">
        <v>170</v>
      </c>
      <c r="B94" s="185">
        <v>523</v>
      </c>
      <c r="C94" s="188">
        <v>45434</v>
      </c>
      <c r="D94" s="190" t="s">
        <v>143</v>
      </c>
      <c r="E94" s="183" t="s">
        <v>159</v>
      </c>
      <c r="F94" s="182" t="s">
        <v>144</v>
      </c>
      <c r="G94" s="166" t="s">
        <v>133</v>
      </c>
      <c r="H94" s="83">
        <v>0.6</v>
      </c>
      <c r="I94" s="197">
        <v>0.6</v>
      </c>
      <c r="J94" s="83">
        <v>0</v>
      </c>
      <c r="K94" s="197">
        <v>0</v>
      </c>
      <c r="L94" s="83">
        <v>0</v>
      </c>
      <c r="M94" s="197">
        <v>0</v>
      </c>
      <c r="N94" s="83">
        <v>0.6</v>
      </c>
      <c r="O94" s="197">
        <v>0.6</v>
      </c>
      <c r="P94" s="89"/>
      <c r="Q94" s="83">
        <v>0.6</v>
      </c>
      <c r="R94" s="199">
        <v>0.6</v>
      </c>
      <c r="S94" s="83">
        <v>0</v>
      </c>
      <c r="T94" s="199">
        <v>0</v>
      </c>
      <c r="U94" s="83">
        <v>0</v>
      </c>
      <c r="V94" s="199">
        <v>0</v>
      </c>
      <c r="W94" s="83">
        <v>0.6</v>
      </c>
      <c r="X94" s="199">
        <v>0.6</v>
      </c>
      <c r="Y94" s="89"/>
      <c r="Z94" s="83">
        <v>0.6</v>
      </c>
      <c r="AA94" s="199">
        <v>0.6</v>
      </c>
      <c r="AB94" s="83">
        <v>0</v>
      </c>
      <c r="AC94" s="199">
        <v>0</v>
      </c>
      <c r="AD94" s="83">
        <v>0</v>
      </c>
      <c r="AE94" s="199">
        <v>0</v>
      </c>
      <c r="AF94" s="83">
        <v>0.6</v>
      </c>
      <c r="AG94" s="199">
        <v>0.6</v>
      </c>
      <c r="AH94" s="89"/>
      <c r="AI94" s="83">
        <v>0.6</v>
      </c>
      <c r="AJ94" s="199">
        <v>0.6</v>
      </c>
      <c r="AK94" s="83">
        <v>0</v>
      </c>
      <c r="AL94" s="199">
        <v>0</v>
      </c>
      <c r="AM94" s="83">
        <v>0</v>
      </c>
      <c r="AN94" s="199">
        <v>0</v>
      </c>
      <c r="AO94" s="83">
        <v>0.6</v>
      </c>
      <c r="AP94" s="199">
        <v>0.6</v>
      </c>
      <c r="AQ94" s="89"/>
      <c r="AR94" s="83">
        <v>0.6</v>
      </c>
      <c r="AS94" s="199">
        <v>0.6</v>
      </c>
      <c r="AT94" s="83">
        <v>0</v>
      </c>
      <c r="AU94" s="199">
        <v>0</v>
      </c>
      <c r="AV94" s="83">
        <v>0</v>
      </c>
      <c r="AW94" s="199">
        <v>0</v>
      </c>
      <c r="AX94" s="83">
        <v>0.6</v>
      </c>
      <c r="AY94" s="199">
        <v>0.6</v>
      </c>
    </row>
    <row r="95" spans="1:51" s="31" customFormat="1">
      <c r="A95" s="182"/>
      <c r="B95" s="185"/>
      <c r="C95" s="188"/>
      <c r="D95" s="190"/>
      <c r="E95" s="183"/>
      <c r="F95" s="182"/>
      <c r="G95" s="181" t="s">
        <v>5</v>
      </c>
      <c r="H95" s="178">
        <f t="shared" ref="H95:O95" si="110">SUM(H94)</f>
        <v>0.6</v>
      </c>
      <c r="I95" s="168">
        <f t="shared" si="110"/>
        <v>0.6</v>
      </c>
      <c r="J95" s="178">
        <f t="shared" si="110"/>
        <v>0</v>
      </c>
      <c r="K95" s="168">
        <f t="shared" si="110"/>
        <v>0</v>
      </c>
      <c r="L95" s="178">
        <f t="shared" si="110"/>
        <v>0</v>
      </c>
      <c r="M95" s="168">
        <f t="shared" si="110"/>
        <v>0</v>
      </c>
      <c r="N95" s="178">
        <f t="shared" si="110"/>
        <v>0.6</v>
      </c>
      <c r="O95" s="168">
        <f t="shared" si="110"/>
        <v>0.6</v>
      </c>
      <c r="P95" s="180"/>
      <c r="Q95" s="178">
        <f t="shared" ref="Q95:X95" si="111">SUM(Q94)</f>
        <v>0.6</v>
      </c>
      <c r="R95" s="168">
        <f t="shared" si="111"/>
        <v>0.6</v>
      </c>
      <c r="S95" s="178">
        <f t="shared" si="111"/>
        <v>0</v>
      </c>
      <c r="T95" s="168">
        <f t="shared" si="111"/>
        <v>0</v>
      </c>
      <c r="U95" s="178">
        <f t="shared" si="111"/>
        <v>0</v>
      </c>
      <c r="V95" s="168">
        <f t="shared" si="111"/>
        <v>0</v>
      </c>
      <c r="W95" s="178">
        <f t="shared" si="111"/>
        <v>0.6</v>
      </c>
      <c r="X95" s="168">
        <f t="shared" si="111"/>
        <v>0.6</v>
      </c>
      <c r="Y95" s="180"/>
      <c r="Z95" s="178">
        <f t="shared" ref="Z95:AG95" si="112">SUM(Z94)</f>
        <v>0.6</v>
      </c>
      <c r="AA95" s="168">
        <f t="shared" si="112"/>
        <v>0.6</v>
      </c>
      <c r="AB95" s="178">
        <f t="shared" si="112"/>
        <v>0</v>
      </c>
      <c r="AC95" s="168">
        <f t="shared" si="112"/>
        <v>0</v>
      </c>
      <c r="AD95" s="178">
        <f t="shared" si="112"/>
        <v>0</v>
      </c>
      <c r="AE95" s="168">
        <f t="shared" si="112"/>
        <v>0</v>
      </c>
      <c r="AF95" s="178">
        <f t="shared" si="112"/>
        <v>0.6</v>
      </c>
      <c r="AG95" s="168">
        <f t="shared" si="112"/>
        <v>0.6</v>
      </c>
      <c r="AH95" s="180"/>
      <c r="AI95" s="178">
        <f t="shared" ref="AI95:AP95" si="113">SUM(AI94)</f>
        <v>0.6</v>
      </c>
      <c r="AJ95" s="168">
        <f t="shared" si="113"/>
        <v>0.6</v>
      </c>
      <c r="AK95" s="178">
        <f t="shared" si="113"/>
        <v>0</v>
      </c>
      <c r="AL95" s="168">
        <f t="shared" si="113"/>
        <v>0</v>
      </c>
      <c r="AM95" s="178">
        <f t="shared" si="113"/>
        <v>0</v>
      </c>
      <c r="AN95" s="168">
        <f t="shared" si="113"/>
        <v>0</v>
      </c>
      <c r="AO95" s="178">
        <f t="shared" si="113"/>
        <v>0.6</v>
      </c>
      <c r="AP95" s="168">
        <f t="shared" si="113"/>
        <v>0.6</v>
      </c>
      <c r="AQ95" s="180"/>
      <c r="AR95" s="178">
        <f t="shared" ref="AR95:AY95" si="114">SUM(AR94)</f>
        <v>0.6</v>
      </c>
      <c r="AS95" s="168">
        <f t="shared" si="114"/>
        <v>0.6</v>
      </c>
      <c r="AT95" s="178">
        <f t="shared" si="114"/>
        <v>0</v>
      </c>
      <c r="AU95" s="168">
        <f t="shared" si="114"/>
        <v>0</v>
      </c>
      <c r="AV95" s="178">
        <f t="shared" si="114"/>
        <v>0</v>
      </c>
      <c r="AW95" s="168">
        <f t="shared" si="114"/>
        <v>0</v>
      </c>
      <c r="AX95" s="178">
        <f t="shared" si="114"/>
        <v>0.6</v>
      </c>
      <c r="AY95" s="168">
        <f t="shared" si="114"/>
        <v>0.6</v>
      </c>
    </row>
    <row r="96" spans="1:51" s="31" customFormat="1">
      <c r="A96" s="182"/>
      <c r="B96" s="185"/>
      <c r="C96" s="188"/>
      <c r="D96" s="190"/>
      <c r="E96" s="183"/>
      <c r="F96" s="182"/>
      <c r="G96" s="166"/>
      <c r="H96" s="83"/>
      <c r="I96" s="197"/>
      <c r="J96" s="83"/>
      <c r="K96" s="197"/>
      <c r="L96" s="83"/>
      <c r="M96" s="197"/>
      <c r="N96" s="83"/>
      <c r="O96" s="197"/>
      <c r="P96" s="89"/>
      <c r="Q96" s="83"/>
      <c r="R96" s="199"/>
      <c r="S96" s="83"/>
      <c r="T96" s="199"/>
      <c r="U96" s="83"/>
      <c r="V96" s="199"/>
      <c r="W96" s="83"/>
      <c r="X96" s="199"/>
      <c r="Y96" s="89"/>
      <c r="Z96" s="83"/>
      <c r="AA96" s="199"/>
      <c r="AB96" s="83"/>
      <c r="AC96" s="199"/>
      <c r="AD96" s="83"/>
      <c r="AE96" s="199"/>
      <c r="AF96" s="83"/>
      <c r="AG96" s="199"/>
      <c r="AH96" s="89"/>
      <c r="AI96" s="83"/>
      <c r="AJ96" s="199"/>
      <c r="AK96" s="83"/>
      <c r="AL96" s="199"/>
      <c r="AM96" s="83"/>
      <c r="AN96" s="199"/>
      <c r="AO96" s="83"/>
      <c r="AP96" s="199"/>
      <c r="AQ96" s="89"/>
      <c r="AR96" s="83"/>
      <c r="AS96" s="199"/>
      <c r="AT96" s="83"/>
      <c r="AU96" s="199"/>
      <c r="AV96" s="83"/>
      <c r="AW96" s="199"/>
      <c r="AX96" s="83"/>
      <c r="AY96" s="199"/>
    </row>
    <row r="97" spans="1:51" s="31" customFormat="1">
      <c r="A97" s="182" t="s">
        <v>121</v>
      </c>
      <c r="B97" s="185">
        <v>529</v>
      </c>
      <c r="C97" s="188">
        <v>45434</v>
      </c>
      <c r="D97" s="190" t="s">
        <v>146</v>
      </c>
      <c r="E97" s="183" t="s">
        <v>127</v>
      </c>
      <c r="F97" s="182" t="s">
        <v>127</v>
      </c>
      <c r="G97" s="166" t="s">
        <v>48</v>
      </c>
      <c r="H97" s="83">
        <v>0</v>
      </c>
      <c r="I97" s="197">
        <v>0</v>
      </c>
      <c r="J97" s="83">
        <v>0</v>
      </c>
      <c r="K97" s="197">
        <v>0</v>
      </c>
      <c r="L97" s="83">
        <v>0</v>
      </c>
      <c r="M97" s="197">
        <v>0</v>
      </c>
      <c r="N97" s="83">
        <v>0</v>
      </c>
      <c r="O97" s="197">
        <v>0</v>
      </c>
      <c r="P97" s="89"/>
      <c r="Q97" s="83">
        <v>0</v>
      </c>
      <c r="R97" s="199">
        <v>0</v>
      </c>
      <c r="S97" s="83">
        <v>0</v>
      </c>
      <c r="T97" s="199">
        <v>0</v>
      </c>
      <c r="U97" s="83">
        <v>0</v>
      </c>
      <c r="V97" s="199">
        <v>0</v>
      </c>
      <c r="W97" s="83">
        <v>0</v>
      </c>
      <c r="X97" s="199">
        <v>0</v>
      </c>
      <c r="Y97" s="89"/>
      <c r="Z97" s="83">
        <v>0</v>
      </c>
      <c r="AA97" s="199">
        <v>0</v>
      </c>
      <c r="AB97" s="83">
        <v>0</v>
      </c>
      <c r="AC97" s="199">
        <v>0</v>
      </c>
      <c r="AD97" s="83">
        <v>0</v>
      </c>
      <c r="AE97" s="199">
        <v>0</v>
      </c>
      <c r="AF97" s="83">
        <v>0</v>
      </c>
      <c r="AG97" s="199">
        <v>0</v>
      </c>
      <c r="AH97" s="89"/>
      <c r="AI97" s="83">
        <v>0</v>
      </c>
      <c r="AJ97" s="199">
        <v>0</v>
      </c>
      <c r="AK97" s="83">
        <v>0</v>
      </c>
      <c r="AL97" s="199">
        <v>0</v>
      </c>
      <c r="AM97" s="83">
        <v>0</v>
      </c>
      <c r="AN97" s="199">
        <v>0</v>
      </c>
      <c r="AO97" s="83">
        <v>0</v>
      </c>
      <c r="AP97" s="199">
        <v>0</v>
      </c>
      <c r="AQ97" s="89"/>
      <c r="AR97" s="83">
        <v>0</v>
      </c>
      <c r="AS97" s="199">
        <v>0</v>
      </c>
      <c r="AT97" s="83">
        <v>0</v>
      </c>
      <c r="AU97" s="199">
        <v>0</v>
      </c>
      <c r="AV97" s="83">
        <v>0</v>
      </c>
      <c r="AW97" s="199">
        <v>0</v>
      </c>
      <c r="AX97" s="83">
        <v>0</v>
      </c>
      <c r="AY97" s="199">
        <v>0</v>
      </c>
    </row>
    <row r="98" spans="1:51" s="31" customFormat="1">
      <c r="A98" s="182"/>
      <c r="B98" s="185"/>
      <c r="C98" s="188"/>
      <c r="D98" s="190"/>
      <c r="E98" s="183"/>
      <c r="F98" s="182"/>
      <c r="G98" s="181" t="s">
        <v>5</v>
      </c>
      <c r="H98" s="178">
        <f t="shared" ref="H98:O98" si="115">SUM(H97)</f>
        <v>0</v>
      </c>
      <c r="I98" s="168">
        <f t="shared" si="115"/>
        <v>0</v>
      </c>
      <c r="J98" s="178">
        <f t="shared" si="115"/>
        <v>0</v>
      </c>
      <c r="K98" s="168">
        <f t="shared" si="115"/>
        <v>0</v>
      </c>
      <c r="L98" s="178">
        <f t="shared" si="115"/>
        <v>0</v>
      </c>
      <c r="M98" s="168">
        <f t="shared" si="115"/>
        <v>0</v>
      </c>
      <c r="N98" s="178">
        <f t="shared" si="115"/>
        <v>0</v>
      </c>
      <c r="O98" s="168">
        <f t="shared" si="115"/>
        <v>0</v>
      </c>
      <c r="P98" s="180"/>
      <c r="Q98" s="178">
        <f t="shared" ref="Q98:X98" si="116">SUM(Q97)</f>
        <v>0</v>
      </c>
      <c r="R98" s="168">
        <f t="shared" si="116"/>
        <v>0</v>
      </c>
      <c r="S98" s="178">
        <f t="shared" si="116"/>
        <v>0</v>
      </c>
      <c r="T98" s="168">
        <f t="shared" si="116"/>
        <v>0</v>
      </c>
      <c r="U98" s="178">
        <f t="shared" si="116"/>
        <v>0</v>
      </c>
      <c r="V98" s="168">
        <f t="shared" si="116"/>
        <v>0</v>
      </c>
      <c r="W98" s="178">
        <f t="shared" si="116"/>
        <v>0</v>
      </c>
      <c r="X98" s="168">
        <f t="shared" si="116"/>
        <v>0</v>
      </c>
      <c r="Y98" s="180"/>
      <c r="Z98" s="178">
        <f t="shared" ref="Z98:AG98" si="117">SUM(Z97)</f>
        <v>0</v>
      </c>
      <c r="AA98" s="168">
        <f t="shared" si="117"/>
        <v>0</v>
      </c>
      <c r="AB98" s="178">
        <f t="shared" si="117"/>
        <v>0</v>
      </c>
      <c r="AC98" s="168">
        <f t="shared" si="117"/>
        <v>0</v>
      </c>
      <c r="AD98" s="178">
        <f t="shared" si="117"/>
        <v>0</v>
      </c>
      <c r="AE98" s="168">
        <f t="shared" si="117"/>
        <v>0</v>
      </c>
      <c r="AF98" s="178">
        <f t="shared" si="117"/>
        <v>0</v>
      </c>
      <c r="AG98" s="168">
        <f t="shared" si="117"/>
        <v>0</v>
      </c>
      <c r="AH98" s="180"/>
      <c r="AI98" s="178">
        <f t="shared" ref="AI98:AP98" si="118">SUM(AI97)</f>
        <v>0</v>
      </c>
      <c r="AJ98" s="168">
        <f t="shared" si="118"/>
        <v>0</v>
      </c>
      <c r="AK98" s="178">
        <f t="shared" si="118"/>
        <v>0</v>
      </c>
      <c r="AL98" s="168">
        <f t="shared" si="118"/>
        <v>0</v>
      </c>
      <c r="AM98" s="178">
        <f t="shared" si="118"/>
        <v>0</v>
      </c>
      <c r="AN98" s="168">
        <f t="shared" si="118"/>
        <v>0</v>
      </c>
      <c r="AO98" s="178">
        <f t="shared" si="118"/>
        <v>0</v>
      </c>
      <c r="AP98" s="168">
        <f t="shared" si="118"/>
        <v>0</v>
      </c>
      <c r="AQ98" s="180"/>
      <c r="AR98" s="178">
        <f t="shared" ref="AR98:AY98" si="119">SUM(AR97)</f>
        <v>0</v>
      </c>
      <c r="AS98" s="168">
        <f t="shared" si="119"/>
        <v>0</v>
      </c>
      <c r="AT98" s="178">
        <f t="shared" si="119"/>
        <v>0</v>
      </c>
      <c r="AU98" s="168">
        <f t="shared" si="119"/>
        <v>0</v>
      </c>
      <c r="AV98" s="178">
        <f t="shared" si="119"/>
        <v>0</v>
      </c>
      <c r="AW98" s="168">
        <f t="shared" si="119"/>
        <v>0</v>
      </c>
      <c r="AX98" s="178">
        <f t="shared" si="119"/>
        <v>0</v>
      </c>
      <c r="AY98" s="168">
        <f t="shared" si="119"/>
        <v>0</v>
      </c>
    </row>
    <row r="99" spans="1:51" s="31" customFormat="1">
      <c r="A99" s="182"/>
      <c r="B99" s="185"/>
      <c r="C99" s="188"/>
      <c r="D99" s="190"/>
      <c r="E99" s="183"/>
      <c r="F99" s="182"/>
      <c r="G99" s="166"/>
      <c r="H99" s="83"/>
      <c r="I99" s="197"/>
      <c r="J99" s="83"/>
      <c r="K99" s="197"/>
      <c r="L99" s="83"/>
      <c r="M99" s="197"/>
      <c r="N99" s="83"/>
      <c r="O99" s="197"/>
      <c r="P99" s="89"/>
      <c r="Q99" s="83"/>
      <c r="R99" s="199"/>
      <c r="S99" s="83"/>
      <c r="T99" s="199"/>
      <c r="U99" s="83"/>
      <c r="V99" s="199"/>
      <c r="W99" s="83"/>
      <c r="X99" s="199"/>
      <c r="Y99" s="89"/>
      <c r="Z99" s="83"/>
      <c r="AA99" s="199"/>
      <c r="AB99" s="83"/>
      <c r="AC99" s="199"/>
      <c r="AD99" s="83"/>
      <c r="AE99" s="199"/>
      <c r="AF99" s="83"/>
      <c r="AG99" s="199"/>
      <c r="AH99" s="89"/>
      <c r="AI99" s="83"/>
      <c r="AJ99" s="199"/>
      <c r="AK99" s="83"/>
      <c r="AL99" s="199"/>
      <c r="AM99" s="83"/>
      <c r="AN99" s="199"/>
      <c r="AO99" s="83"/>
      <c r="AP99" s="199"/>
      <c r="AQ99" s="89"/>
      <c r="AR99" s="83"/>
      <c r="AS99" s="199"/>
      <c r="AT99" s="83"/>
      <c r="AU99" s="199"/>
      <c r="AV99" s="83"/>
      <c r="AW99" s="199"/>
      <c r="AX99" s="83"/>
      <c r="AY99" s="199"/>
    </row>
    <row r="100" spans="1:51" s="31" customFormat="1">
      <c r="A100" s="182" t="s">
        <v>184</v>
      </c>
      <c r="B100" s="185">
        <v>619</v>
      </c>
      <c r="C100" s="188">
        <v>45460</v>
      </c>
      <c r="D100" s="190" t="s">
        <v>221</v>
      </c>
      <c r="E100" s="183" t="s">
        <v>257</v>
      </c>
      <c r="F100" s="182" t="s">
        <v>199</v>
      </c>
      <c r="G100" s="166" t="s">
        <v>48</v>
      </c>
      <c r="H100" s="83" t="s">
        <v>20</v>
      </c>
      <c r="I100" s="197" t="s">
        <v>20</v>
      </c>
      <c r="J100" s="83" t="s">
        <v>20</v>
      </c>
      <c r="K100" s="197" t="s">
        <v>20</v>
      </c>
      <c r="L100" s="83">
        <v>0</v>
      </c>
      <c r="M100" s="197">
        <v>0</v>
      </c>
      <c r="N100" s="83" t="s">
        <v>20</v>
      </c>
      <c r="O100" s="197" t="s">
        <v>20</v>
      </c>
      <c r="P100" s="89"/>
      <c r="Q100" s="83" t="s">
        <v>20</v>
      </c>
      <c r="R100" s="199" t="s">
        <v>20</v>
      </c>
      <c r="S100" s="83" t="s">
        <v>20</v>
      </c>
      <c r="T100" s="199" t="s">
        <v>20</v>
      </c>
      <c r="U100" s="83">
        <v>0</v>
      </c>
      <c r="V100" s="199">
        <v>0</v>
      </c>
      <c r="W100" s="83" t="s">
        <v>20</v>
      </c>
      <c r="X100" s="199" t="s">
        <v>20</v>
      </c>
      <c r="Y100" s="89"/>
      <c r="Z100" s="83" t="s">
        <v>20</v>
      </c>
      <c r="AA100" s="199" t="s">
        <v>20</v>
      </c>
      <c r="AB100" s="83" t="s">
        <v>20</v>
      </c>
      <c r="AC100" s="199" t="s">
        <v>20</v>
      </c>
      <c r="AD100" s="83">
        <v>0</v>
      </c>
      <c r="AE100" s="199">
        <v>0</v>
      </c>
      <c r="AF100" s="83" t="s">
        <v>20</v>
      </c>
      <c r="AG100" s="199" t="s">
        <v>20</v>
      </c>
      <c r="AH100" s="89"/>
      <c r="AI100" s="83" t="s">
        <v>20</v>
      </c>
      <c r="AJ100" s="199" t="s">
        <v>20</v>
      </c>
      <c r="AK100" s="83" t="s">
        <v>20</v>
      </c>
      <c r="AL100" s="199" t="s">
        <v>20</v>
      </c>
      <c r="AM100" s="83">
        <v>0</v>
      </c>
      <c r="AN100" s="199">
        <v>0</v>
      </c>
      <c r="AO100" s="83" t="s">
        <v>20</v>
      </c>
      <c r="AP100" s="199" t="s">
        <v>20</v>
      </c>
      <c r="AQ100" s="89"/>
      <c r="AR100" s="83" t="s">
        <v>20</v>
      </c>
      <c r="AS100" s="199" t="s">
        <v>20</v>
      </c>
      <c r="AT100" s="83" t="s">
        <v>20</v>
      </c>
      <c r="AU100" s="199" t="s">
        <v>20</v>
      </c>
      <c r="AV100" s="83">
        <v>0</v>
      </c>
      <c r="AW100" s="199">
        <v>0</v>
      </c>
      <c r="AX100" s="83" t="s">
        <v>20</v>
      </c>
      <c r="AY100" s="199" t="s">
        <v>20</v>
      </c>
    </row>
    <row r="101" spans="1:51" s="31" customFormat="1">
      <c r="A101" s="182"/>
      <c r="B101" s="185"/>
      <c r="C101" s="188"/>
      <c r="D101" s="190"/>
      <c r="E101" s="183"/>
      <c r="F101" s="182"/>
      <c r="G101" s="181" t="s">
        <v>5</v>
      </c>
      <c r="H101" s="178">
        <f t="shared" ref="H101:O101" si="120">SUM(H100)</f>
        <v>0</v>
      </c>
      <c r="I101" s="168">
        <f t="shared" si="120"/>
        <v>0</v>
      </c>
      <c r="J101" s="178">
        <f t="shared" si="120"/>
        <v>0</v>
      </c>
      <c r="K101" s="168">
        <f t="shared" si="120"/>
        <v>0</v>
      </c>
      <c r="L101" s="178">
        <f t="shared" si="120"/>
        <v>0</v>
      </c>
      <c r="M101" s="168">
        <f t="shared" si="120"/>
        <v>0</v>
      </c>
      <c r="N101" s="178">
        <f t="shared" si="120"/>
        <v>0</v>
      </c>
      <c r="O101" s="168">
        <f t="shared" si="120"/>
        <v>0</v>
      </c>
      <c r="P101" s="180"/>
      <c r="Q101" s="178">
        <f t="shared" ref="Q101:X101" si="121">SUM(Q100)</f>
        <v>0</v>
      </c>
      <c r="R101" s="168">
        <f t="shared" si="121"/>
        <v>0</v>
      </c>
      <c r="S101" s="178">
        <f t="shared" si="121"/>
        <v>0</v>
      </c>
      <c r="T101" s="168">
        <f t="shared" si="121"/>
        <v>0</v>
      </c>
      <c r="U101" s="178">
        <f t="shared" si="121"/>
        <v>0</v>
      </c>
      <c r="V101" s="168">
        <f t="shared" si="121"/>
        <v>0</v>
      </c>
      <c r="W101" s="178">
        <f t="shared" si="121"/>
        <v>0</v>
      </c>
      <c r="X101" s="168">
        <f t="shared" si="121"/>
        <v>0</v>
      </c>
      <c r="Y101" s="180"/>
      <c r="Z101" s="178">
        <f t="shared" ref="Z101:AG101" si="122">SUM(Z100)</f>
        <v>0</v>
      </c>
      <c r="AA101" s="168">
        <f t="shared" si="122"/>
        <v>0</v>
      </c>
      <c r="AB101" s="178">
        <f t="shared" si="122"/>
        <v>0</v>
      </c>
      <c r="AC101" s="168">
        <f t="shared" si="122"/>
        <v>0</v>
      </c>
      <c r="AD101" s="178">
        <f t="shared" si="122"/>
        <v>0</v>
      </c>
      <c r="AE101" s="168">
        <f t="shared" si="122"/>
        <v>0</v>
      </c>
      <c r="AF101" s="178">
        <f t="shared" si="122"/>
        <v>0</v>
      </c>
      <c r="AG101" s="168">
        <f t="shared" si="122"/>
        <v>0</v>
      </c>
      <c r="AH101" s="180"/>
      <c r="AI101" s="178">
        <f t="shared" ref="AI101:AP101" si="123">SUM(AI100)</f>
        <v>0</v>
      </c>
      <c r="AJ101" s="168">
        <f t="shared" si="123"/>
        <v>0</v>
      </c>
      <c r="AK101" s="178">
        <f t="shared" si="123"/>
        <v>0</v>
      </c>
      <c r="AL101" s="168">
        <f t="shared" si="123"/>
        <v>0</v>
      </c>
      <c r="AM101" s="178">
        <f t="shared" si="123"/>
        <v>0</v>
      </c>
      <c r="AN101" s="168">
        <f t="shared" si="123"/>
        <v>0</v>
      </c>
      <c r="AO101" s="178">
        <f t="shared" si="123"/>
        <v>0</v>
      </c>
      <c r="AP101" s="168">
        <f t="shared" si="123"/>
        <v>0</v>
      </c>
      <c r="AQ101" s="180"/>
      <c r="AR101" s="178">
        <f t="shared" ref="AR101:AY101" si="124">SUM(AR100)</f>
        <v>0</v>
      </c>
      <c r="AS101" s="168">
        <f t="shared" si="124"/>
        <v>0</v>
      </c>
      <c r="AT101" s="178">
        <f t="shared" si="124"/>
        <v>0</v>
      </c>
      <c r="AU101" s="168">
        <f t="shared" si="124"/>
        <v>0</v>
      </c>
      <c r="AV101" s="178">
        <f t="shared" si="124"/>
        <v>0</v>
      </c>
      <c r="AW101" s="168">
        <f t="shared" si="124"/>
        <v>0</v>
      </c>
      <c r="AX101" s="178">
        <f t="shared" si="124"/>
        <v>0</v>
      </c>
      <c r="AY101" s="168">
        <f t="shared" si="124"/>
        <v>0</v>
      </c>
    </row>
    <row r="102" spans="1:51" s="31" customFormat="1">
      <c r="A102" s="182"/>
      <c r="B102" s="185"/>
      <c r="C102" s="188"/>
      <c r="D102" s="190"/>
      <c r="E102" s="183"/>
      <c r="F102" s="182"/>
      <c r="G102" s="166"/>
      <c r="H102" s="83"/>
      <c r="I102" s="197"/>
      <c r="J102" s="83"/>
      <c r="K102" s="197"/>
      <c r="L102" s="83"/>
      <c r="M102" s="197"/>
      <c r="N102" s="83"/>
      <c r="O102" s="197"/>
      <c r="P102" s="89"/>
      <c r="Q102" s="83"/>
      <c r="R102" s="199"/>
      <c r="S102" s="83"/>
      <c r="T102" s="199"/>
      <c r="U102" s="83"/>
      <c r="V102" s="199"/>
      <c r="W102" s="83"/>
      <c r="X102" s="199"/>
      <c r="Y102" s="89"/>
      <c r="Z102" s="83"/>
      <c r="AA102" s="199"/>
      <c r="AB102" s="83"/>
      <c r="AC102" s="199"/>
      <c r="AD102" s="83"/>
      <c r="AE102" s="199"/>
      <c r="AF102" s="83"/>
      <c r="AG102" s="199"/>
      <c r="AH102" s="89"/>
      <c r="AI102" s="83"/>
      <c r="AJ102" s="199"/>
      <c r="AK102" s="83"/>
      <c r="AL102" s="199"/>
      <c r="AM102" s="83"/>
      <c r="AN102" s="199"/>
      <c r="AO102" s="83"/>
      <c r="AP102" s="199"/>
      <c r="AQ102" s="89"/>
      <c r="AR102" s="83"/>
      <c r="AS102" s="199"/>
      <c r="AT102" s="83"/>
      <c r="AU102" s="199"/>
      <c r="AV102" s="83"/>
      <c r="AW102" s="199"/>
      <c r="AX102" s="83"/>
      <c r="AY102" s="199"/>
    </row>
    <row r="103" spans="1:51" s="31" customFormat="1">
      <c r="A103" s="182" t="s">
        <v>120</v>
      </c>
      <c r="B103" s="185">
        <v>531</v>
      </c>
      <c r="C103" s="188">
        <v>45434</v>
      </c>
      <c r="D103" s="190" t="s">
        <v>145</v>
      </c>
      <c r="E103" s="183" t="s">
        <v>160</v>
      </c>
      <c r="F103" s="182" t="s">
        <v>126</v>
      </c>
      <c r="G103" s="166" t="s">
        <v>48</v>
      </c>
      <c r="H103" s="83">
        <v>0</v>
      </c>
      <c r="I103" s="197">
        <v>0</v>
      </c>
      <c r="J103" s="83">
        <v>0</v>
      </c>
      <c r="K103" s="197">
        <v>0</v>
      </c>
      <c r="L103" s="83">
        <v>0</v>
      </c>
      <c r="M103" s="197">
        <v>0</v>
      </c>
      <c r="N103" s="83">
        <v>0</v>
      </c>
      <c r="O103" s="197">
        <v>0</v>
      </c>
      <c r="P103" s="89"/>
      <c r="Q103" s="83">
        <v>0</v>
      </c>
      <c r="R103" s="199">
        <v>0</v>
      </c>
      <c r="S103" s="83">
        <v>0</v>
      </c>
      <c r="T103" s="199">
        <v>0</v>
      </c>
      <c r="U103" s="83">
        <v>0</v>
      </c>
      <c r="V103" s="199">
        <v>0</v>
      </c>
      <c r="W103" s="83">
        <v>0</v>
      </c>
      <c r="X103" s="199">
        <v>0</v>
      </c>
      <c r="Y103" s="89"/>
      <c r="Z103" s="83">
        <v>0</v>
      </c>
      <c r="AA103" s="199">
        <v>0</v>
      </c>
      <c r="AB103" s="83">
        <v>0</v>
      </c>
      <c r="AC103" s="199">
        <v>0</v>
      </c>
      <c r="AD103" s="83">
        <v>0</v>
      </c>
      <c r="AE103" s="199">
        <v>0</v>
      </c>
      <c r="AF103" s="83">
        <v>0</v>
      </c>
      <c r="AG103" s="199">
        <v>0</v>
      </c>
      <c r="AH103" s="89"/>
      <c r="AI103" s="83">
        <v>0</v>
      </c>
      <c r="AJ103" s="199">
        <v>0</v>
      </c>
      <c r="AK103" s="83">
        <v>0</v>
      </c>
      <c r="AL103" s="199">
        <v>0</v>
      </c>
      <c r="AM103" s="83">
        <v>0</v>
      </c>
      <c r="AN103" s="199">
        <v>0</v>
      </c>
      <c r="AO103" s="83">
        <v>0</v>
      </c>
      <c r="AP103" s="199">
        <v>0</v>
      </c>
      <c r="AQ103" s="89"/>
      <c r="AR103" s="83">
        <v>0</v>
      </c>
      <c r="AS103" s="199">
        <v>0</v>
      </c>
      <c r="AT103" s="83">
        <v>0</v>
      </c>
      <c r="AU103" s="199">
        <v>0</v>
      </c>
      <c r="AV103" s="83">
        <v>0</v>
      </c>
      <c r="AW103" s="199">
        <v>0</v>
      </c>
      <c r="AX103" s="83">
        <v>0</v>
      </c>
      <c r="AY103" s="199">
        <v>0</v>
      </c>
    </row>
    <row r="104" spans="1:51" s="31" customFormat="1">
      <c r="A104" s="182"/>
      <c r="B104" s="185"/>
      <c r="C104" s="188"/>
      <c r="D104" s="190"/>
      <c r="E104" s="183"/>
      <c r="F104" s="182"/>
      <c r="G104" s="181" t="s">
        <v>5</v>
      </c>
      <c r="H104" s="178">
        <f t="shared" ref="H104:O104" si="125">SUM(H103)</f>
        <v>0</v>
      </c>
      <c r="I104" s="168">
        <f t="shared" si="125"/>
        <v>0</v>
      </c>
      <c r="J104" s="178">
        <f t="shared" si="125"/>
        <v>0</v>
      </c>
      <c r="K104" s="168">
        <f t="shared" si="125"/>
        <v>0</v>
      </c>
      <c r="L104" s="178">
        <f t="shared" si="125"/>
        <v>0</v>
      </c>
      <c r="M104" s="168">
        <f t="shared" si="125"/>
        <v>0</v>
      </c>
      <c r="N104" s="178">
        <f t="shared" si="125"/>
        <v>0</v>
      </c>
      <c r="O104" s="168">
        <f t="shared" si="125"/>
        <v>0</v>
      </c>
      <c r="P104" s="180"/>
      <c r="Q104" s="178">
        <f t="shared" ref="Q104:X104" si="126">SUM(Q103)</f>
        <v>0</v>
      </c>
      <c r="R104" s="168">
        <f t="shared" si="126"/>
        <v>0</v>
      </c>
      <c r="S104" s="178">
        <f t="shared" si="126"/>
        <v>0</v>
      </c>
      <c r="T104" s="168">
        <f t="shared" si="126"/>
        <v>0</v>
      </c>
      <c r="U104" s="178">
        <f t="shared" si="126"/>
        <v>0</v>
      </c>
      <c r="V104" s="168">
        <f t="shared" si="126"/>
        <v>0</v>
      </c>
      <c r="W104" s="178">
        <f t="shared" si="126"/>
        <v>0</v>
      </c>
      <c r="X104" s="168">
        <f t="shared" si="126"/>
        <v>0</v>
      </c>
      <c r="Y104" s="180"/>
      <c r="Z104" s="178">
        <f t="shared" ref="Z104:AG104" si="127">SUM(Z103)</f>
        <v>0</v>
      </c>
      <c r="AA104" s="168">
        <f t="shared" si="127"/>
        <v>0</v>
      </c>
      <c r="AB104" s="178">
        <f t="shared" si="127"/>
        <v>0</v>
      </c>
      <c r="AC104" s="168">
        <f t="shared" si="127"/>
        <v>0</v>
      </c>
      <c r="AD104" s="178">
        <f t="shared" si="127"/>
        <v>0</v>
      </c>
      <c r="AE104" s="168">
        <f t="shared" si="127"/>
        <v>0</v>
      </c>
      <c r="AF104" s="178">
        <f t="shared" si="127"/>
        <v>0</v>
      </c>
      <c r="AG104" s="168">
        <f t="shared" si="127"/>
        <v>0</v>
      </c>
      <c r="AH104" s="180"/>
      <c r="AI104" s="178">
        <f t="shared" ref="AI104:AP104" si="128">SUM(AI103)</f>
        <v>0</v>
      </c>
      <c r="AJ104" s="168">
        <f t="shared" si="128"/>
        <v>0</v>
      </c>
      <c r="AK104" s="178">
        <f t="shared" si="128"/>
        <v>0</v>
      </c>
      <c r="AL104" s="168">
        <f t="shared" si="128"/>
        <v>0</v>
      </c>
      <c r="AM104" s="178">
        <f t="shared" si="128"/>
        <v>0</v>
      </c>
      <c r="AN104" s="168">
        <f t="shared" si="128"/>
        <v>0</v>
      </c>
      <c r="AO104" s="178">
        <f t="shared" si="128"/>
        <v>0</v>
      </c>
      <c r="AP104" s="168">
        <f t="shared" si="128"/>
        <v>0</v>
      </c>
      <c r="AQ104" s="180"/>
      <c r="AR104" s="178">
        <f t="shared" ref="AR104:AY104" si="129">SUM(AR103)</f>
        <v>0</v>
      </c>
      <c r="AS104" s="168">
        <f t="shared" si="129"/>
        <v>0</v>
      </c>
      <c r="AT104" s="178">
        <f t="shared" si="129"/>
        <v>0</v>
      </c>
      <c r="AU104" s="168">
        <f t="shared" si="129"/>
        <v>0</v>
      </c>
      <c r="AV104" s="178">
        <f t="shared" si="129"/>
        <v>0</v>
      </c>
      <c r="AW104" s="168">
        <f t="shared" si="129"/>
        <v>0</v>
      </c>
      <c r="AX104" s="178">
        <f t="shared" si="129"/>
        <v>0</v>
      </c>
      <c r="AY104" s="168">
        <f t="shared" si="129"/>
        <v>0</v>
      </c>
    </row>
    <row r="105" spans="1:51" s="31" customFormat="1">
      <c r="A105" s="182"/>
      <c r="B105" s="185"/>
      <c r="C105" s="188"/>
      <c r="D105" s="190"/>
      <c r="E105" s="183"/>
      <c r="F105" s="182"/>
      <c r="G105" s="166"/>
      <c r="H105" s="83"/>
      <c r="I105" s="197"/>
      <c r="J105" s="83"/>
      <c r="K105" s="197"/>
      <c r="L105" s="83"/>
      <c r="M105" s="197"/>
      <c r="N105" s="83"/>
      <c r="O105" s="197"/>
      <c r="P105" s="89"/>
      <c r="Q105" s="83"/>
      <c r="R105" s="199"/>
      <c r="S105" s="83"/>
      <c r="T105" s="199"/>
      <c r="U105" s="83"/>
      <c r="V105" s="199"/>
      <c r="W105" s="83"/>
      <c r="X105" s="199"/>
      <c r="Y105" s="89"/>
      <c r="Z105" s="83"/>
      <c r="AA105" s="199"/>
      <c r="AB105" s="83"/>
      <c r="AC105" s="199"/>
      <c r="AD105" s="83"/>
      <c r="AE105" s="199"/>
      <c r="AF105" s="83"/>
      <c r="AG105" s="199"/>
      <c r="AH105" s="89"/>
      <c r="AI105" s="83"/>
      <c r="AJ105" s="199"/>
      <c r="AK105" s="83"/>
      <c r="AL105" s="199"/>
      <c r="AM105" s="83"/>
      <c r="AN105" s="199"/>
      <c r="AO105" s="83"/>
      <c r="AP105" s="199"/>
      <c r="AQ105" s="89"/>
      <c r="AR105" s="83"/>
      <c r="AS105" s="199"/>
      <c r="AT105" s="83"/>
      <c r="AU105" s="199"/>
      <c r="AV105" s="83"/>
      <c r="AW105" s="199"/>
      <c r="AX105" s="83"/>
      <c r="AY105" s="199"/>
    </row>
    <row r="106" spans="1:51" s="31" customFormat="1">
      <c r="A106" s="182" t="s">
        <v>278</v>
      </c>
      <c r="B106" s="185">
        <v>706</v>
      </c>
      <c r="C106" s="188">
        <v>45470</v>
      </c>
      <c r="D106" s="190" t="s">
        <v>301</v>
      </c>
      <c r="E106" s="183" t="s">
        <v>309</v>
      </c>
      <c r="F106" s="182" t="s">
        <v>294</v>
      </c>
      <c r="G106" s="182" t="s">
        <v>289</v>
      </c>
      <c r="H106" s="83">
        <v>-719.3</v>
      </c>
      <c r="I106" s="197">
        <v>0</v>
      </c>
      <c r="J106" s="83">
        <v>719.3</v>
      </c>
      <c r="K106" s="197">
        <v>0</v>
      </c>
      <c r="L106" s="83">
        <v>0</v>
      </c>
      <c r="M106" s="197">
        <v>0</v>
      </c>
      <c r="N106" s="83">
        <v>0</v>
      </c>
      <c r="O106" s="197">
        <v>0</v>
      </c>
      <c r="P106" s="89"/>
      <c r="Q106" s="83">
        <v>-749.4</v>
      </c>
      <c r="R106" s="199">
        <v>0</v>
      </c>
      <c r="S106" s="83">
        <v>749.4</v>
      </c>
      <c r="T106" s="199">
        <v>0</v>
      </c>
      <c r="U106" s="83">
        <v>0</v>
      </c>
      <c r="V106" s="199">
        <v>0</v>
      </c>
      <c r="W106" s="83">
        <v>0</v>
      </c>
      <c r="X106" s="199">
        <v>0</v>
      </c>
      <c r="Y106" s="89"/>
      <c r="Z106" s="83">
        <v>-782</v>
      </c>
      <c r="AA106" s="199">
        <v>0</v>
      </c>
      <c r="AB106" s="83">
        <v>782</v>
      </c>
      <c r="AC106" s="199">
        <v>0</v>
      </c>
      <c r="AD106" s="83">
        <v>0</v>
      </c>
      <c r="AE106" s="199">
        <v>0</v>
      </c>
      <c r="AF106" s="83">
        <v>0</v>
      </c>
      <c r="AG106" s="199">
        <v>0</v>
      </c>
      <c r="AH106" s="89"/>
      <c r="AI106" s="83">
        <v>-817.4</v>
      </c>
      <c r="AJ106" s="199">
        <v>0</v>
      </c>
      <c r="AK106" s="83">
        <v>817.4</v>
      </c>
      <c r="AL106" s="199">
        <v>0</v>
      </c>
      <c r="AM106" s="83">
        <v>0</v>
      </c>
      <c r="AN106" s="199">
        <v>0</v>
      </c>
      <c r="AO106" s="83">
        <v>0</v>
      </c>
      <c r="AP106" s="199">
        <v>0</v>
      </c>
      <c r="AQ106" s="89"/>
      <c r="AR106" s="83">
        <v>-854</v>
      </c>
      <c r="AS106" s="199">
        <v>0</v>
      </c>
      <c r="AT106" s="83">
        <v>854</v>
      </c>
      <c r="AU106" s="199">
        <v>0</v>
      </c>
      <c r="AV106" s="83">
        <v>0</v>
      </c>
      <c r="AW106" s="199">
        <v>0</v>
      </c>
      <c r="AX106" s="83">
        <v>0</v>
      </c>
      <c r="AY106" s="199">
        <v>0</v>
      </c>
    </row>
    <row r="107" spans="1:51" s="31" customFormat="1">
      <c r="A107" s="182"/>
      <c r="B107" s="185"/>
      <c r="C107" s="188"/>
      <c r="D107" s="190"/>
      <c r="E107" s="183"/>
      <c r="F107" s="182"/>
      <c r="G107" s="181" t="s">
        <v>5</v>
      </c>
      <c r="H107" s="178">
        <f t="shared" ref="H107:O107" si="130">SUM(H106)</f>
        <v>-719.3</v>
      </c>
      <c r="I107" s="168">
        <f t="shared" si="130"/>
        <v>0</v>
      </c>
      <c r="J107" s="178">
        <f t="shared" si="130"/>
        <v>719.3</v>
      </c>
      <c r="K107" s="168">
        <f t="shared" si="130"/>
        <v>0</v>
      </c>
      <c r="L107" s="178">
        <f t="shared" si="130"/>
        <v>0</v>
      </c>
      <c r="M107" s="168">
        <f t="shared" si="130"/>
        <v>0</v>
      </c>
      <c r="N107" s="178">
        <f t="shared" si="130"/>
        <v>0</v>
      </c>
      <c r="O107" s="168">
        <f t="shared" si="130"/>
        <v>0</v>
      </c>
      <c r="P107" s="180"/>
      <c r="Q107" s="178">
        <f t="shared" ref="Q107:X107" si="131">SUM(Q106)</f>
        <v>-749.4</v>
      </c>
      <c r="R107" s="168">
        <f t="shared" si="131"/>
        <v>0</v>
      </c>
      <c r="S107" s="178">
        <f t="shared" si="131"/>
        <v>749.4</v>
      </c>
      <c r="T107" s="168">
        <f t="shared" si="131"/>
        <v>0</v>
      </c>
      <c r="U107" s="178">
        <f t="shared" si="131"/>
        <v>0</v>
      </c>
      <c r="V107" s="168">
        <f t="shared" si="131"/>
        <v>0</v>
      </c>
      <c r="W107" s="178">
        <f t="shared" si="131"/>
        <v>0</v>
      </c>
      <c r="X107" s="168">
        <f t="shared" si="131"/>
        <v>0</v>
      </c>
      <c r="Y107" s="180"/>
      <c r="Z107" s="178">
        <f t="shared" ref="Z107:AG107" si="132">SUM(Z106)</f>
        <v>-782</v>
      </c>
      <c r="AA107" s="168">
        <f t="shared" si="132"/>
        <v>0</v>
      </c>
      <c r="AB107" s="178">
        <f t="shared" si="132"/>
        <v>782</v>
      </c>
      <c r="AC107" s="168">
        <f t="shared" si="132"/>
        <v>0</v>
      </c>
      <c r="AD107" s="178">
        <f t="shared" si="132"/>
        <v>0</v>
      </c>
      <c r="AE107" s="168">
        <f t="shared" si="132"/>
        <v>0</v>
      </c>
      <c r="AF107" s="178">
        <f t="shared" si="132"/>
        <v>0</v>
      </c>
      <c r="AG107" s="168">
        <f t="shared" si="132"/>
        <v>0</v>
      </c>
      <c r="AH107" s="180"/>
      <c r="AI107" s="178">
        <f t="shared" ref="AI107:AP107" si="133">SUM(AI106)</f>
        <v>-817.4</v>
      </c>
      <c r="AJ107" s="168">
        <f t="shared" si="133"/>
        <v>0</v>
      </c>
      <c r="AK107" s="178">
        <f t="shared" si="133"/>
        <v>817.4</v>
      </c>
      <c r="AL107" s="168">
        <f t="shared" si="133"/>
        <v>0</v>
      </c>
      <c r="AM107" s="178">
        <f t="shared" si="133"/>
        <v>0</v>
      </c>
      <c r="AN107" s="168">
        <f t="shared" si="133"/>
        <v>0</v>
      </c>
      <c r="AO107" s="178">
        <f t="shared" si="133"/>
        <v>0</v>
      </c>
      <c r="AP107" s="168">
        <f t="shared" si="133"/>
        <v>0</v>
      </c>
      <c r="AQ107" s="180"/>
      <c r="AR107" s="178">
        <f t="shared" ref="AR107:AY107" si="134">SUM(AR106)</f>
        <v>-854</v>
      </c>
      <c r="AS107" s="168">
        <f t="shared" si="134"/>
        <v>0</v>
      </c>
      <c r="AT107" s="178">
        <f t="shared" si="134"/>
        <v>854</v>
      </c>
      <c r="AU107" s="168">
        <f t="shared" si="134"/>
        <v>0</v>
      </c>
      <c r="AV107" s="178">
        <f t="shared" si="134"/>
        <v>0</v>
      </c>
      <c r="AW107" s="168">
        <f t="shared" si="134"/>
        <v>0</v>
      </c>
      <c r="AX107" s="178">
        <f t="shared" si="134"/>
        <v>0</v>
      </c>
      <c r="AY107" s="168">
        <f t="shared" si="134"/>
        <v>0</v>
      </c>
    </row>
    <row r="108" spans="1:51" s="31" customFormat="1">
      <c r="A108" s="182"/>
      <c r="B108" s="185"/>
      <c r="C108" s="188"/>
      <c r="D108" s="190"/>
      <c r="E108" s="183"/>
      <c r="F108" s="182"/>
      <c r="G108" s="166"/>
      <c r="H108" s="83"/>
      <c r="I108" s="197"/>
      <c r="J108" s="83"/>
      <c r="K108" s="197"/>
      <c r="L108" s="83"/>
      <c r="M108" s="197"/>
      <c r="N108" s="83"/>
      <c r="O108" s="197"/>
      <c r="P108" s="89"/>
      <c r="Q108" s="83"/>
      <c r="R108" s="199"/>
      <c r="S108" s="83"/>
      <c r="T108" s="199"/>
      <c r="U108" s="83"/>
      <c r="V108" s="199"/>
      <c r="W108" s="83"/>
      <c r="X108" s="199"/>
      <c r="Y108" s="89"/>
      <c r="Z108" s="83"/>
      <c r="AA108" s="199"/>
      <c r="AB108" s="83"/>
      <c r="AC108" s="199"/>
      <c r="AD108" s="83"/>
      <c r="AE108" s="199"/>
      <c r="AF108" s="83"/>
      <c r="AG108" s="199"/>
      <c r="AH108" s="89"/>
      <c r="AI108" s="83"/>
      <c r="AJ108" s="199"/>
      <c r="AK108" s="83"/>
      <c r="AL108" s="199"/>
      <c r="AM108" s="83"/>
      <c r="AN108" s="199"/>
      <c r="AO108" s="83"/>
      <c r="AP108" s="199"/>
      <c r="AQ108" s="89"/>
      <c r="AR108" s="83"/>
      <c r="AS108" s="199"/>
      <c r="AT108" s="83"/>
      <c r="AU108" s="199"/>
      <c r="AV108" s="83"/>
      <c r="AW108" s="199"/>
      <c r="AX108" s="83"/>
      <c r="AY108" s="199"/>
    </row>
    <row r="109" spans="1:51" s="31" customFormat="1">
      <c r="A109" s="182" t="s">
        <v>172</v>
      </c>
      <c r="B109" s="190">
        <v>499</v>
      </c>
      <c r="C109" s="188">
        <v>45434</v>
      </c>
      <c r="D109" s="190">
        <v>5001</v>
      </c>
      <c r="E109" s="183" t="s">
        <v>173</v>
      </c>
      <c r="F109" s="182" t="s">
        <v>263</v>
      </c>
      <c r="G109" s="166" t="s">
        <v>132</v>
      </c>
      <c r="H109" s="266" t="s">
        <v>262</v>
      </c>
      <c r="I109" s="269"/>
      <c r="J109" s="269"/>
      <c r="K109" s="269"/>
      <c r="L109" s="269"/>
      <c r="M109" s="269"/>
      <c r="N109" s="269"/>
      <c r="O109" s="270"/>
      <c r="P109" s="89"/>
      <c r="Q109" s="83"/>
      <c r="R109" s="199"/>
      <c r="S109" s="83"/>
      <c r="T109" s="199"/>
      <c r="U109" s="83"/>
      <c r="V109" s="199"/>
      <c r="W109" s="83"/>
      <c r="X109" s="199"/>
      <c r="Y109" s="89"/>
      <c r="Z109" s="83"/>
      <c r="AA109" s="199"/>
      <c r="AB109" s="83"/>
      <c r="AC109" s="199"/>
      <c r="AD109" s="83"/>
      <c r="AE109" s="199"/>
      <c r="AF109" s="83"/>
      <c r="AG109" s="199"/>
      <c r="AH109" s="89"/>
      <c r="AI109" s="83"/>
      <c r="AJ109" s="199"/>
      <c r="AK109" s="83"/>
      <c r="AL109" s="199"/>
      <c r="AM109" s="83"/>
      <c r="AN109" s="199"/>
      <c r="AO109" s="83"/>
      <c r="AP109" s="199"/>
      <c r="AQ109" s="89"/>
      <c r="AR109" s="83"/>
      <c r="AS109" s="199"/>
      <c r="AT109" s="83"/>
      <c r="AU109" s="199"/>
      <c r="AV109" s="83"/>
      <c r="AW109" s="199"/>
      <c r="AX109" s="83"/>
      <c r="AY109" s="199"/>
    </row>
    <row r="110" spans="1:51" s="31" customFormat="1">
      <c r="A110" s="182" t="s">
        <v>172</v>
      </c>
      <c r="B110" s="185">
        <v>517</v>
      </c>
      <c r="C110" s="188">
        <v>45434</v>
      </c>
      <c r="D110" s="190" t="s">
        <v>171</v>
      </c>
      <c r="E110" s="183" t="s">
        <v>173</v>
      </c>
      <c r="F110" s="182" t="s">
        <v>265</v>
      </c>
      <c r="G110" s="166" t="s">
        <v>131</v>
      </c>
      <c r="H110" s="83">
        <v>0</v>
      </c>
      <c r="I110" s="197">
        <v>0</v>
      </c>
      <c r="J110" s="83">
        <v>0</v>
      </c>
      <c r="K110" s="197">
        <v>0</v>
      </c>
      <c r="L110" s="83">
        <v>0</v>
      </c>
      <c r="M110" s="195">
        <v>0</v>
      </c>
      <c r="N110" s="83">
        <v>0</v>
      </c>
      <c r="O110" s="197">
        <v>0</v>
      </c>
      <c r="P110" s="89"/>
      <c r="Q110" s="83">
        <v>0</v>
      </c>
      <c r="R110" s="199">
        <v>0</v>
      </c>
      <c r="S110" s="83">
        <v>0</v>
      </c>
      <c r="T110" s="199">
        <v>0</v>
      </c>
      <c r="U110" s="83">
        <v>0</v>
      </c>
      <c r="V110" s="199">
        <v>0</v>
      </c>
      <c r="W110" s="83">
        <v>0</v>
      </c>
      <c r="X110" s="199">
        <v>0</v>
      </c>
      <c r="Y110" s="89"/>
      <c r="Z110" s="83">
        <v>0</v>
      </c>
      <c r="AA110" s="199">
        <v>0</v>
      </c>
      <c r="AB110" s="83">
        <v>0</v>
      </c>
      <c r="AC110" s="199">
        <v>0</v>
      </c>
      <c r="AD110" s="83">
        <v>0</v>
      </c>
      <c r="AE110" s="199">
        <v>0</v>
      </c>
      <c r="AF110" s="83">
        <v>0</v>
      </c>
      <c r="AG110" s="199">
        <v>0</v>
      </c>
      <c r="AH110" s="89"/>
      <c r="AI110" s="83">
        <v>0</v>
      </c>
      <c r="AJ110" s="199">
        <v>0</v>
      </c>
      <c r="AK110" s="83">
        <v>0</v>
      </c>
      <c r="AL110" s="199">
        <v>0</v>
      </c>
      <c r="AM110" s="83">
        <v>0</v>
      </c>
      <c r="AN110" s="199">
        <v>0</v>
      </c>
      <c r="AO110" s="83">
        <v>0</v>
      </c>
      <c r="AP110" s="199">
        <v>0</v>
      </c>
      <c r="AQ110" s="89"/>
      <c r="AR110" s="83">
        <v>0</v>
      </c>
      <c r="AS110" s="199">
        <v>0</v>
      </c>
      <c r="AT110" s="83">
        <v>0</v>
      </c>
      <c r="AU110" s="199">
        <v>0</v>
      </c>
      <c r="AV110" s="83">
        <v>0</v>
      </c>
      <c r="AW110" s="199">
        <v>0</v>
      </c>
      <c r="AX110" s="83">
        <v>0</v>
      </c>
      <c r="AY110" s="199">
        <v>0</v>
      </c>
    </row>
    <row r="111" spans="1:51" s="31" customFormat="1">
      <c r="A111" s="182"/>
      <c r="B111" s="185"/>
      <c r="C111" s="188"/>
      <c r="D111" s="190"/>
      <c r="E111" s="183"/>
      <c r="F111" s="182"/>
      <c r="G111" s="181" t="s">
        <v>5</v>
      </c>
      <c r="H111" s="178">
        <f>SUM(H109:H110)</f>
        <v>0</v>
      </c>
      <c r="I111" s="168">
        <f t="shared" ref="I111:AY111" si="135">SUM(I109:I110)</f>
        <v>0</v>
      </c>
      <c r="J111" s="178">
        <f t="shared" si="135"/>
        <v>0</v>
      </c>
      <c r="K111" s="168">
        <f t="shared" si="135"/>
        <v>0</v>
      </c>
      <c r="L111" s="178">
        <f t="shared" si="135"/>
        <v>0</v>
      </c>
      <c r="M111" s="180">
        <f t="shared" si="135"/>
        <v>0</v>
      </c>
      <c r="N111" s="178">
        <f t="shared" si="135"/>
        <v>0</v>
      </c>
      <c r="O111" s="168">
        <f t="shared" si="135"/>
        <v>0</v>
      </c>
      <c r="P111" s="180"/>
      <c r="Q111" s="178">
        <f t="shared" si="135"/>
        <v>0</v>
      </c>
      <c r="R111" s="168">
        <f t="shared" si="135"/>
        <v>0</v>
      </c>
      <c r="S111" s="178">
        <f t="shared" si="135"/>
        <v>0</v>
      </c>
      <c r="T111" s="168">
        <f t="shared" si="135"/>
        <v>0</v>
      </c>
      <c r="U111" s="178">
        <f t="shared" si="135"/>
        <v>0</v>
      </c>
      <c r="V111" s="168">
        <f t="shared" si="135"/>
        <v>0</v>
      </c>
      <c r="W111" s="178">
        <f t="shared" si="135"/>
        <v>0</v>
      </c>
      <c r="X111" s="168">
        <f t="shared" si="135"/>
        <v>0</v>
      </c>
      <c r="Y111" s="180"/>
      <c r="Z111" s="178">
        <f t="shared" si="135"/>
        <v>0</v>
      </c>
      <c r="AA111" s="168">
        <f t="shared" si="135"/>
        <v>0</v>
      </c>
      <c r="AB111" s="178">
        <f t="shared" si="135"/>
        <v>0</v>
      </c>
      <c r="AC111" s="168">
        <f t="shared" si="135"/>
        <v>0</v>
      </c>
      <c r="AD111" s="178">
        <f t="shared" si="135"/>
        <v>0</v>
      </c>
      <c r="AE111" s="168">
        <f t="shared" si="135"/>
        <v>0</v>
      </c>
      <c r="AF111" s="178">
        <f t="shared" si="135"/>
        <v>0</v>
      </c>
      <c r="AG111" s="168">
        <f t="shared" si="135"/>
        <v>0</v>
      </c>
      <c r="AH111" s="180"/>
      <c r="AI111" s="178">
        <f t="shared" si="135"/>
        <v>0</v>
      </c>
      <c r="AJ111" s="168">
        <f t="shared" si="135"/>
        <v>0</v>
      </c>
      <c r="AK111" s="178">
        <f t="shared" si="135"/>
        <v>0</v>
      </c>
      <c r="AL111" s="168">
        <f t="shared" si="135"/>
        <v>0</v>
      </c>
      <c r="AM111" s="178">
        <f t="shared" si="135"/>
        <v>0</v>
      </c>
      <c r="AN111" s="168">
        <f t="shared" si="135"/>
        <v>0</v>
      </c>
      <c r="AO111" s="178">
        <f t="shared" si="135"/>
        <v>0</v>
      </c>
      <c r="AP111" s="168">
        <f t="shared" si="135"/>
        <v>0</v>
      </c>
      <c r="AQ111" s="180"/>
      <c r="AR111" s="178">
        <f t="shared" si="135"/>
        <v>0</v>
      </c>
      <c r="AS111" s="168">
        <f t="shared" si="135"/>
        <v>0</v>
      </c>
      <c r="AT111" s="178">
        <f t="shared" si="135"/>
        <v>0</v>
      </c>
      <c r="AU111" s="168">
        <f t="shared" si="135"/>
        <v>0</v>
      </c>
      <c r="AV111" s="178">
        <f t="shared" si="135"/>
        <v>0</v>
      </c>
      <c r="AW111" s="168">
        <f t="shared" si="135"/>
        <v>0</v>
      </c>
      <c r="AX111" s="178">
        <f t="shared" si="135"/>
        <v>0</v>
      </c>
      <c r="AY111" s="168">
        <f t="shared" si="135"/>
        <v>0</v>
      </c>
    </row>
    <row r="112" spans="1:51" s="31" customFormat="1">
      <c r="A112" s="182"/>
      <c r="B112" s="185"/>
      <c r="C112" s="188"/>
      <c r="D112" s="190"/>
      <c r="E112" s="183"/>
      <c r="F112" s="182"/>
      <c r="G112" s="166"/>
      <c r="H112" s="83"/>
      <c r="I112" s="196"/>
      <c r="J112" s="196"/>
      <c r="K112" s="196"/>
      <c r="L112" s="196"/>
      <c r="M112" s="196"/>
      <c r="N112" s="83"/>
      <c r="O112" s="197"/>
      <c r="P112" s="89"/>
      <c r="Q112" s="83"/>
      <c r="R112" s="199"/>
      <c r="S112" s="83"/>
      <c r="T112" s="199"/>
      <c r="U112" s="83"/>
      <c r="V112" s="199"/>
      <c r="W112" s="83"/>
      <c r="X112" s="199"/>
      <c r="Y112" s="89"/>
      <c r="Z112" s="83"/>
      <c r="AA112" s="199"/>
      <c r="AB112" s="83"/>
      <c r="AC112" s="199"/>
      <c r="AD112" s="83"/>
      <c r="AE112" s="199"/>
      <c r="AF112" s="83"/>
      <c r="AG112" s="199"/>
      <c r="AH112" s="89"/>
      <c r="AI112" s="83"/>
      <c r="AJ112" s="199"/>
      <c r="AK112" s="83"/>
      <c r="AL112" s="199"/>
      <c r="AM112" s="83"/>
      <c r="AN112" s="199"/>
      <c r="AO112" s="83"/>
      <c r="AP112" s="199"/>
      <c r="AQ112" s="89"/>
      <c r="AR112" s="83"/>
      <c r="AS112" s="199"/>
      <c r="AT112" s="83"/>
      <c r="AU112" s="199"/>
      <c r="AV112" s="83"/>
      <c r="AW112" s="199"/>
      <c r="AX112" s="83"/>
      <c r="AY112" s="199"/>
    </row>
    <row r="113" spans="1:51" s="31" customFormat="1">
      <c r="A113" s="182" t="s">
        <v>169</v>
      </c>
      <c r="B113" s="185">
        <v>499</v>
      </c>
      <c r="C113" s="188">
        <v>45434</v>
      </c>
      <c r="D113" s="190" t="s">
        <v>139</v>
      </c>
      <c r="E113" s="183" t="s">
        <v>317</v>
      </c>
      <c r="F113" s="182" t="s">
        <v>264</v>
      </c>
      <c r="G113" s="166" t="s">
        <v>132</v>
      </c>
      <c r="H113" s="266" t="s">
        <v>262</v>
      </c>
      <c r="I113" s="269"/>
      <c r="J113" s="269"/>
      <c r="K113" s="269"/>
      <c r="L113" s="269"/>
      <c r="M113" s="269"/>
      <c r="N113" s="269"/>
      <c r="O113" s="270"/>
      <c r="P113" s="89"/>
      <c r="Q113" s="83"/>
      <c r="R113" s="199"/>
      <c r="S113" s="83"/>
      <c r="T113" s="199"/>
      <c r="U113" s="83"/>
      <c r="V113" s="199"/>
      <c r="W113" s="83"/>
      <c r="X113" s="199"/>
      <c r="Y113" s="89"/>
      <c r="Z113" s="83"/>
      <c r="AA113" s="199"/>
      <c r="AB113" s="83"/>
      <c r="AC113" s="199"/>
      <c r="AD113" s="83"/>
      <c r="AE113" s="199"/>
      <c r="AF113" s="83"/>
      <c r="AG113" s="199"/>
      <c r="AH113" s="89"/>
      <c r="AI113" s="83"/>
      <c r="AJ113" s="199"/>
      <c r="AK113" s="83"/>
      <c r="AL113" s="199"/>
      <c r="AM113" s="83"/>
      <c r="AN113" s="199"/>
      <c r="AO113" s="83"/>
      <c r="AP113" s="199"/>
      <c r="AQ113" s="89"/>
      <c r="AR113" s="83"/>
      <c r="AS113" s="199"/>
      <c r="AT113" s="83"/>
      <c r="AU113" s="199"/>
      <c r="AV113" s="83"/>
      <c r="AW113" s="199"/>
      <c r="AX113" s="83"/>
      <c r="AY113" s="199"/>
    </row>
    <row r="114" spans="1:51" s="31" customFormat="1">
      <c r="A114" s="182" t="s">
        <v>169</v>
      </c>
      <c r="B114" s="185">
        <v>511</v>
      </c>
      <c r="C114" s="188">
        <v>45460</v>
      </c>
      <c r="D114" s="190" t="s">
        <v>139</v>
      </c>
      <c r="E114" s="183" t="s">
        <v>317</v>
      </c>
      <c r="F114" s="182" t="s">
        <v>140</v>
      </c>
      <c r="G114" s="166" t="s">
        <v>130</v>
      </c>
      <c r="H114" s="83">
        <v>-0.3</v>
      </c>
      <c r="I114" s="85">
        <v>-0.3</v>
      </c>
      <c r="J114" s="83">
        <v>0</v>
      </c>
      <c r="K114" s="85">
        <v>0</v>
      </c>
      <c r="L114" s="83">
        <v>0</v>
      </c>
      <c r="M114" s="85">
        <v>0</v>
      </c>
      <c r="N114" s="83">
        <v>-0.3</v>
      </c>
      <c r="O114" s="86">
        <v>-0.3</v>
      </c>
      <c r="P114" s="89"/>
      <c r="Q114" s="83">
        <v>-0.3</v>
      </c>
      <c r="R114" s="199">
        <v>-0.3</v>
      </c>
      <c r="S114" s="83">
        <v>0</v>
      </c>
      <c r="T114" s="199">
        <v>0</v>
      </c>
      <c r="U114" s="83">
        <v>0</v>
      </c>
      <c r="V114" s="199">
        <v>0</v>
      </c>
      <c r="W114" s="83">
        <v>-0.3</v>
      </c>
      <c r="X114" s="199">
        <v>-0.3</v>
      </c>
      <c r="Y114" s="89"/>
      <c r="Z114" s="83">
        <v>-0.3</v>
      </c>
      <c r="AA114" s="199">
        <v>-0.3</v>
      </c>
      <c r="AB114" s="83">
        <v>0</v>
      </c>
      <c r="AC114" s="199">
        <v>0</v>
      </c>
      <c r="AD114" s="83">
        <v>0</v>
      </c>
      <c r="AE114" s="199">
        <v>0</v>
      </c>
      <c r="AF114" s="83">
        <v>-0.3</v>
      </c>
      <c r="AG114" s="199">
        <v>-0.3</v>
      </c>
      <c r="AH114" s="89"/>
      <c r="AI114" s="83">
        <v>-0.4</v>
      </c>
      <c r="AJ114" s="199">
        <v>-0.4</v>
      </c>
      <c r="AK114" s="83">
        <v>0</v>
      </c>
      <c r="AL114" s="199">
        <v>0</v>
      </c>
      <c r="AM114" s="83">
        <v>0</v>
      </c>
      <c r="AN114" s="199">
        <v>0</v>
      </c>
      <c r="AO114" s="83">
        <v>-0.4</v>
      </c>
      <c r="AP114" s="199">
        <v>-0.4</v>
      </c>
      <c r="AQ114" s="89"/>
      <c r="AR114" s="83">
        <v>-0.4</v>
      </c>
      <c r="AS114" s="199">
        <v>-0.4</v>
      </c>
      <c r="AT114" s="83">
        <v>0</v>
      </c>
      <c r="AU114" s="199">
        <v>0</v>
      </c>
      <c r="AV114" s="83">
        <v>0</v>
      </c>
      <c r="AW114" s="199">
        <v>0</v>
      </c>
      <c r="AX114" s="83">
        <v>-0.4</v>
      </c>
      <c r="AY114" s="199">
        <v>-0.4</v>
      </c>
    </row>
    <row r="115" spans="1:51" s="31" customFormat="1">
      <c r="A115" s="182" t="s">
        <v>169</v>
      </c>
      <c r="B115" s="185">
        <v>517</v>
      </c>
      <c r="C115" s="188">
        <v>45434</v>
      </c>
      <c r="D115" s="190" t="s">
        <v>139</v>
      </c>
      <c r="E115" s="183" t="s">
        <v>317</v>
      </c>
      <c r="F115" s="182" t="s">
        <v>266</v>
      </c>
      <c r="G115" s="166" t="s">
        <v>131</v>
      </c>
      <c r="H115" s="266" t="s">
        <v>273</v>
      </c>
      <c r="I115" s="269"/>
      <c r="J115" s="269"/>
      <c r="K115" s="269"/>
      <c r="L115" s="269"/>
      <c r="M115" s="269"/>
      <c r="N115" s="269"/>
      <c r="O115" s="270"/>
      <c r="P115" s="89"/>
      <c r="Q115" s="83"/>
      <c r="R115" s="199"/>
      <c r="S115" s="83"/>
      <c r="T115" s="199"/>
      <c r="U115" s="83"/>
      <c r="V115" s="199"/>
      <c r="W115" s="83"/>
      <c r="X115" s="199"/>
      <c r="Y115" s="89"/>
      <c r="Z115" s="83"/>
      <c r="AA115" s="199"/>
      <c r="AB115" s="83"/>
      <c r="AC115" s="199"/>
      <c r="AD115" s="83"/>
      <c r="AE115" s="199"/>
      <c r="AF115" s="83"/>
      <c r="AG115" s="199"/>
      <c r="AH115" s="89"/>
      <c r="AI115" s="83"/>
      <c r="AJ115" s="199"/>
      <c r="AK115" s="83"/>
      <c r="AL115" s="199"/>
      <c r="AM115" s="83"/>
      <c r="AN115" s="199"/>
      <c r="AO115" s="83"/>
      <c r="AP115" s="199"/>
      <c r="AQ115" s="89"/>
      <c r="AR115" s="83"/>
      <c r="AS115" s="199"/>
      <c r="AT115" s="83"/>
      <c r="AU115" s="199"/>
      <c r="AV115" s="83"/>
      <c r="AW115" s="199"/>
      <c r="AX115" s="83"/>
      <c r="AY115" s="199"/>
    </row>
    <row r="116" spans="1:51" s="31" customFormat="1">
      <c r="A116" s="182" t="s">
        <v>169</v>
      </c>
      <c r="B116" s="185">
        <v>536</v>
      </c>
      <c r="C116" s="188">
        <v>45434</v>
      </c>
      <c r="D116" s="190" t="s">
        <v>139</v>
      </c>
      <c r="E116" s="183" t="s">
        <v>317</v>
      </c>
      <c r="F116" s="182" t="s">
        <v>149</v>
      </c>
      <c r="G116" s="166" t="s">
        <v>48</v>
      </c>
      <c r="H116" s="83">
        <v>-0.9</v>
      </c>
      <c r="I116" s="197">
        <v>0</v>
      </c>
      <c r="J116" s="83">
        <v>-10.5</v>
      </c>
      <c r="K116" s="197">
        <v>0</v>
      </c>
      <c r="L116" s="83">
        <v>0</v>
      </c>
      <c r="M116" s="197">
        <v>0</v>
      </c>
      <c r="N116" s="83">
        <v>-11.4</v>
      </c>
      <c r="O116" s="197">
        <v>0</v>
      </c>
      <c r="P116" s="89"/>
      <c r="Q116" s="83">
        <v>0</v>
      </c>
      <c r="R116" s="199">
        <v>0</v>
      </c>
      <c r="S116" s="83">
        <v>0</v>
      </c>
      <c r="T116" s="199">
        <v>0</v>
      </c>
      <c r="U116" s="83">
        <v>0</v>
      </c>
      <c r="V116" s="199">
        <v>0</v>
      </c>
      <c r="W116" s="83">
        <v>0</v>
      </c>
      <c r="X116" s="199">
        <v>0</v>
      </c>
      <c r="Y116" s="89"/>
      <c r="Z116" s="83">
        <v>0</v>
      </c>
      <c r="AA116" s="199">
        <v>0</v>
      </c>
      <c r="AB116" s="83">
        <v>0</v>
      </c>
      <c r="AC116" s="199">
        <v>0</v>
      </c>
      <c r="AD116" s="83">
        <v>0</v>
      </c>
      <c r="AE116" s="199">
        <v>0</v>
      </c>
      <c r="AF116" s="83">
        <v>0</v>
      </c>
      <c r="AG116" s="199">
        <v>0</v>
      </c>
      <c r="AH116" s="89"/>
      <c r="AI116" s="83">
        <v>0</v>
      </c>
      <c r="AJ116" s="199">
        <v>0</v>
      </c>
      <c r="AK116" s="83">
        <v>0</v>
      </c>
      <c r="AL116" s="199">
        <v>0</v>
      </c>
      <c r="AM116" s="83">
        <v>0</v>
      </c>
      <c r="AN116" s="199">
        <v>0</v>
      </c>
      <c r="AO116" s="83">
        <v>0</v>
      </c>
      <c r="AP116" s="199">
        <v>0</v>
      </c>
      <c r="AQ116" s="89"/>
      <c r="AR116" s="83">
        <v>0</v>
      </c>
      <c r="AS116" s="199">
        <v>0</v>
      </c>
      <c r="AT116" s="83">
        <v>0</v>
      </c>
      <c r="AU116" s="199">
        <v>0</v>
      </c>
      <c r="AV116" s="83">
        <v>0</v>
      </c>
      <c r="AW116" s="199">
        <v>0</v>
      </c>
      <c r="AX116" s="83">
        <v>0</v>
      </c>
      <c r="AY116" s="199">
        <v>0</v>
      </c>
    </row>
    <row r="117" spans="1:51" s="31" customFormat="1">
      <c r="A117" s="182" t="s">
        <v>169</v>
      </c>
      <c r="B117" s="185">
        <v>615</v>
      </c>
      <c r="C117" s="188">
        <v>45460</v>
      </c>
      <c r="D117" s="190" t="s">
        <v>139</v>
      </c>
      <c r="E117" s="183" t="s">
        <v>317</v>
      </c>
      <c r="F117" s="182" t="s">
        <v>245</v>
      </c>
      <c r="G117" s="182" t="s">
        <v>206</v>
      </c>
      <c r="H117" s="83">
        <v>0</v>
      </c>
      <c r="I117" s="197">
        <v>0</v>
      </c>
      <c r="J117" s="83">
        <v>-36.4</v>
      </c>
      <c r="K117" s="197">
        <v>0</v>
      </c>
      <c r="L117" s="83">
        <v>0</v>
      </c>
      <c r="M117" s="197">
        <v>0</v>
      </c>
      <c r="N117" s="83">
        <v>-36.4</v>
      </c>
      <c r="O117" s="197">
        <v>0</v>
      </c>
      <c r="P117" s="89"/>
      <c r="Q117" s="83">
        <v>0</v>
      </c>
      <c r="R117" s="199">
        <v>0</v>
      </c>
      <c r="S117" s="83">
        <v>-0.8</v>
      </c>
      <c r="T117" s="199">
        <v>0</v>
      </c>
      <c r="U117" s="83">
        <v>0</v>
      </c>
      <c r="V117" s="199">
        <v>0</v>
      </c>
      <c r="W117" s="83">
        <v>-0.8</v>
      </c>
      <c r="X117" s="199">
        <v>0</v>
      </c>
      <c r="Y117" s="89"/>
      <c r="Z117" s="83">
        <v>0</v>
      </c>
      <c r="AA117" s="199">
        <v>0</v>
      </c>
      <c r="AB117" s="83">
        <v>0</v>
      </c>
      <c r="AC117" s="199">
        <v>0</v>
      </c>
      <c r="AD117" s="83">
        <v>0</v>
      </c>
      <c r="AE117" s="199">
        <v>0</v>
      </c>
      <c r="AF117" s="83">
        <v>0</v>
      </c>
      <c r="AG117" s="199">
        <v>0</v>
      </c>
      <c r="AH117" s="89"/>
      <c r="AI117" s="83">
        <v>0</v>
      </c>
      <c r="AJ117" s="199">
        <v>0</v>
      </c>
      <c r="AK117" s="83">
        <v>0</v>
      </c>
      <c r="AL117" s="199">
        <v>0</v>
      </c>
      <c r="AM117" s="83">
        <v>0</v>
      </c>
      <c r="AN117" s="199">
        <v>0</v>
      </c>
      <c r="AO117" s="83">
        <v>0</v>
      </c>
      <c r="AP117" s="199">
        <v>0</v>
      </c>
      <c r="AQ117" s="89"/>
      <c r="AR117" s="83">
        <v>0</v>
      </c>
      <c r="AS117" s="199">
        <v>0</v>
      </c>
      <c r="AT117" s="83">
        <v>0</v>
      </c>
      <c r="AU117" s="199">
        <v>0</v>
      </c>
      <c r="AV117" s="83">
        <v>0</v>
      </c>
      <c r="AW117" s="199">
        <v>0</v>
      </c>
      <c r="AX117" s="83">
        <v>0</v>
      </c>
      <c r="AY117" s="199">
        <v>0</v>
      </c>
    </row>
    <row r="118" spans="1:51" s="31" customFormat="1">
      <c r="A118" s="182"/>
      <c r="B118" s="185"/>
      <c r="C118" s="188"/>
      <c r="D118" s="190"/>
      <c r="E118" s="183"/>
      <c r="F118" s="182"/>
      <c r="G118" s="181" t="s">
        <v>5</v>
      </c>
      <c r="H118" s="178">
        <f>SUM(H113:H117)</f>
        <v>-1.2</v>
      </c>
      <c r="I118" s="168">
        <f t="shared" ref="I118:AY118" si="136">SUM(I113:I117)</f>
        <v>-0.3</v>
      </c>
      <c r="J118" s="178">
        <f t="shared" si="136"/>
        <v>-46.9</v>
      </c>
      <c r="K118" s="168">
        <f t="shared" si="136"/>
        <v>0</v>
      </c>
      <c r="L118" s="178">
        <f t="shared" si="136"/>
        <v>0</v>
      </c>
      <c r="M118" s="168">
        <f t="shared" si="136"/>
        <v>0</v>
      </c>
      <c r="N118" s="178">
        <f t="shared" si="136"/>
        <v>-48.1</v>
      </c>
      <c r="O118" s="168">
        <f t="shared" si="136"/>
        <v>-0.3</v>
      </c>
      <c r="P118" s="180"/>
      <c r="Q118" s="178">
        <f t="shared" si="136"/>
        <v>-0.3</v>
      </c>
      <c r="R118" s="168">
        <f t="shared" si="136"/>
        <v>-0.3</v>
      </c>
      <c r="S118" s="178">
        <f t="shared" si="136"/>
        <v>-0.8</v>
      </c>
      <c r="T118" s="168">
        <f t="shared" si="136"/>
        <v>0</v>
      </c>
      <c r="U118" s="178">
        <f t="shared" si="136"/>
        <v>0</v>
      </c>
      <c r="V118" s="168">
        <f t="shared" si="136"/>
        <v>0</v>
      </c>
      <c r="W118" s="178">
        <f t="shared" si="136"/>
        <v>-1.1000000000000001</v>
      </c>
      <c r="X118" s="168">
        <f t="shared" si="136"/>
        <v>-0.3</v>
      </c>
      <c r="Y118" s="180"/>
      <c r="Z118" s="178">
        <f t="shared" si="136"/>
        <v>-0.3</v>
      </c>
      <c r="AA118" s="168">
        <f t="shared" si="136"/>
        <v>-0.3</v>
      </c>
      <c r="AB118" s="178">
        <f t="shared" si="136"/>
        <v>0</v>
      </c>
      <c r="AC118" s="168">
        <f t="shared" si="136"/>
        <v>0</v>
      </c>
      <c r="AD118" s="178">
        <f t="shared" si="136"/>
        <v>0</v>
      </c>
      <c r="AE118" s="168">
        <f t="shared" si="136"/>
        <v>0</v>
      </c>
      <c r="AF118" s="178">
        <f t="shared" si="136"/>
        <v>-0.3</v>
      </c>
      <c r="AG118" s="168">
        <f t="shared" si="136"/>
        <v>-0.3</v>
      </c>
      <c r="AH118" s="180"/>
      <c r="AI118" s="178">
        <f t="shared" si="136"/>
        <v>-0.4</v>
      </c>
      <c r="AJ118" s="168">
        <f t="shared" si="136"/>
        <v>-0.4</v>
      </c>
      <c r="AK118" s="178">
        <f t="shared" si="136"/>
        <v>0</v>
      </c>
      <c r="AL118" s="168">
        <f t="shared" si="136"/>
        <v>0</v>
      </c>
      <c r="AM118" s="178">
        <f t="shared" si="136"/>
        <v>0</v>
      </c>
      <c r="AN118" s="168">
        <f t="shared" si="136"/>
        <v>0</v>
      </c>
      <c r="AO118" s="178">
        <f t="shared" si="136"/>
        <v>-0.4</v>
      </c>
      <c r="AP118" s="168">
        <f t="shared" si="136"/>
        <v>-0.4</v>
      </c>
      <c r="AQ118" s="180"/>
      <c r="AR118" s="178">
        <f t="shared" si="136"/>
        <v>-0.4</v>
      </c>
      <c r="AS118" s="168">
        <f t="shared" si="136"/>
        <v>-0.4</v>
      </c>
      <c r="AT118" s="178">
        <f t="shared" si="136"/>
        <v>0</v>
      </c>
      <c r="AU118" s="168">
        <f t="shared" si="136"/>
        <v>0</v>
      </c>
      <c r="AV118" s="178">
        <f t="shared" si="136"/>
        <v>0</v>
      </c>
      <c r="AW118" s="168">
        <f t="shared" si="136"/>
        <v>0</v>
      </c>
      <c r="AX118" s="178">
        <f t="shared" si="136"/>
        <v>-0.4</v>
      </c>
      <c r="AY118" s="168">
        <f t="shared" si="136"/>
        <v>-0.4</v>
      </c>
    </row>
    <row r="119" spans="1:51" s="31" customFormat="1">
      <c r="A119" s="182"/>
      <c r="B119" s="185"/>
      <c r="C119" s="188"/>
      <c r="D119" s="190"/>
      <c r="E119" s="183"/>
      <c r="F119" s="182"/>
      <c r="G119" s="182"/>
      <c r="H119" s="83"/>
      <c r="I119" s="197"/>
      <c r="J119" s="83"/>
      <c r="K119" s="197"/>
      <c r="L119" s="83"/>
      <c r="M119" s="197"/>
      <c r="N119" s="83"/>
      <c r="O119" s="197"/>
      <c r="P119" s="89"/>
      <c r="Q119" s="83"/>
      <c r="R119" s="199"/>
      <c r="S119" s="83"/>
      <c r="T119" s="199"/>
      <c r="U119" s="83"/>
      <c r="V119" s="199"/>
      <c r="W119" s="83"/>
      <c r="X119" s="199"/>
      <c r="Y119" s="89"/>
      <c r="Z119" s="83"/>
      <c r="AA119" s="199"/>
      <c r="AB119" s="83"/>
      <c r="AC119" s="199"/>
      <c r="AD119" s="83"/>
      <c r="AE119" s="199"/>
      <c r="AF119" s="83"/>
      <c r="AG119" s="199"/>
      <c r="AH119" s="89"/>
      <c r="AI119" s="83"/>
      <c r="AJ119" s="199"/>
      <c r="AK119" s="83"/>
      <c r="AL119" s="199"/>
      <c r="AM119" s="83"/>
      <c r="AN119" s="199"/>
      <c r="AO119" s="83"/>
      <c r="AP119" s="199"/>
      <c r="AQ119" s="89"/>
      <c r="AR119" s="83"/>
      <c r="AS119" s="199"/>
      <c r="AT119" s="83"/>
      <c r="AU119" s="199"/>
      <c r="AV119" s="83"/>
      <c r="AW119" s="199"/>
      <c r="AX119" s="83"/>
      <c r="AY119" s="199"/>
    </row>
    <row r="120" spans="1:51" s="31" customFormat="1">
      <c r="A120" s="182" t="s">
        <v>186</v>
      </c>
      <c r="B120" s="185">
        <v>631</v>
      </c>
      <c r="C120" s="188">
        <v>45460</v>
      </c>
      <c r="D120" s="190" t="s">
        <v>224</v>
      </c>
      <c r="E120" s="183" t="s">
        <v>260</v>
      </c>
      <c r="F120" s="182" t="s">
        <v>202</v>
      </c>
      <c r="G120" s="182" t="s">
        <v>333</v>
      </c>
      <c r="H120" s="83" t="s">
        <v>21</v>
      </c>
      <c r="I120" s="258" t="s">
        <v>33</v>
      </c>
      <c r="J120" s="83">
        <v>0.1</v>
      </c>
      <c r="K120" s="258" t="s">
        <v>24</v>
      </c>
      <c r="L120" s="83">
        <v>0</v>
      </c>
      <c r="M120" s="258">
        <v>0</v>
      </c>
      <c r="N120" s="83">
        <v>0.1</v>
      </c>
      <c r="O120" s="258" t="s">
        <v>24</v>
      </c>
      <c r="P120" s="89"/>
      <c r="Q120" s="83" t="s">
        <v>33</v>
      </c>
      <c r="R120" s="258" t="s">
        <v>33</v>
      </c>
      <c r="S120" s="83" t="s">
        <v>24</v>
      </c>
      <c r="T120" s="258" t="s">
        <v>24</v>
      </c>
      <c r="U120" s="83">
        <v>0</v>
      </c>
      <c r="V120" s="258">
        <v>0</v>
      </c>
      <c r="W120" s="83" t="s">
        <v>24</v>
      </c>
      <c r="X120" s="258" t="s">
        <v>24</v>
      </c>
      <c r="Y120" s="89"/>
      <c r="Z120" s="83" t="s">
        <v>33</v>
      </c>
      <c r="AA120" s="258" t="s">
        <v>33</v>
      </c>
      <c r="AB120" s="83" t="s">
        <v>24</v>
      </c>
      <c r="AC120" s="258" t="s">
        <v>24</v>
      </c>
      <c r="AD120" s="83">
        <v>0</v>
      </c>
      <c r="AE120" s="258">
        <v>0</v>
      </c>
      <c r="AF120" s="83" t="s">
        <v>24</v>
      </c>
      <c r="AG120" s="258" t="s">
        <v>24</v>
      </c>
      <c r="AH120" s="89"/>
      <c r="AI120" s="83" t="s">
        <v>33</v>
      </c>
      <c r="AJ120" s="258" t="s">
        <v>33</v>
      </c>
      <c r="AK120" s="83" t="s">
        <v>24</v>
      </c>
      <c r="AL120" s="258" t="s">
        <v>24</v>
      </c>
      <c r="AM120" s="83">
        <v>0</v>
      </c>
      <c r="AN120" s="258">
        <v>0</v>
      </c>
      <c r="AO120" s="83" t="s">
        <v>24</v>
      </c>
      <c r="AP120" s="258" t="s">
        <v>24</v>
      </c>
      <c r="AQ120" s="89"/>
      <c r="AR120" s="83" t="s">
        <v>33</v>
      </c>
      <c r="AS120" s="258" t="s">
        <v>33</v>
      </c>
      <c r="AT120" s="83" t="s">
        <v>24</v>
      </c>
      <c r="AU120" s="258" t="s">
        <v>24</v>
      </c>
      <c r="AV120" s="83">
        <v>0</v>
      </c>
      <c r="AW120" s="258">
        <v>0</v>
      </c>
      <c r="AX120" s="83" t="s">
        <v>24</v>
      </c>
      <c r="AY120" s="258" t="s">
        <v>24</v>
      </c>
    </row>
    <row r="121" spans="1:51" s="31" customFormat="1">
      <c r="A121" s="182"/>
      <c r="B121" s="185"/>
      <c r="C121" s="188"/>
      <c r="D121" s="190"/>
      <c r="E121" s="183"/>
      <c r="F121" s="182"/>
      <c r="G121" s="181" t="s">
        <v>5</v>
      </c>
      <c r="H121" s="178">
        <f t="shared" ref="H121:O121" si="137">SUM(H120)</f>
        <v>0</v>
      </c>
      <c r="I121" s="168">
        <f t="shared" si="137"/>
        <v>0</v>
      </c>
      <c r="J121" s="178">
        <f t="shared" si="137"/>
        <v>0.1</v>
      </c>
      <c r="K121" s="168">
        <f t="shared" si="137"/>
        <v>0</v>
      </c>
      <c r="L121" s="178">
        <f t="shared" si="137"/>
        <v>0</v>
      </c>
      <c r="M121" s="168">
        <f t="shared" si="137"/>
        <v>0</v>
      </c>
      <c r="N121" s="178">
        <f t="shared" si="137"/>
        <v>0.1</v>
      </c>
      <c r="O121" s="168">
        <f t="shared" si="137"/>
        <v>0</v>
      </c>
      <c r="P121" s="180"/>
      <c r="Q121" s="178">
        <f t="shared" ref="Q121:X121" si="138">SUM(Q120)</f>
        <v>0</v>
      </c>
      <c r="R121" s="168">
        <f t="shared" si="138"/>
        <v>0</v>
      </c>
      <c r="S121" s="178">
        <f t="shared" si="138"/>
        <v>0</v>
      </c>
      <c r="T121" s="168">
        <f t="shared" si="138"/>
        <v>0</v>
      </c>
      <c r="U121" s="178">
        <f t="shared" si="138"/>
        <v>0</v>
      </c>
      <c r="V121" s="168">
        <f t="shared" si="138"/>
        <v>0</v>
      </c>
      <c r="W121" s="178">
        <f t="shared" si="138"/>
        <v>0</v>
      </c>
      <c r="X121" s="168">
        <f t="shared" si="138"/>
        <v>0</v>
      </c>
      <c r="Y121" s="180"/>
      <c r="Z121" s="178">
        <f t="shared" ref="Z121:AG121" si="139">SUM(Z120)</f>
        <v>0</v>
      </c>
      <c r="AA121" s="168">
        <f t="shared" si="139"/>
        <v>0</v>
      </c>
      <c r="AB121" s="178">
        <f t="shared" si="139"/>
        <v>0</v>
      </c>
      <c r="AC121" s="168">
        <f t="shared" si="139"/>
        <v>0</v>
      </c>
      <c r="AD121" s="178">
        <f t="shared" si="139"/>
        <v>0</v>
      </c>
      <c r="AE121" s="168">
        <f t="shared" si="139"/>
        <v>0</v>
      </c>
      <c r="AF121" s="178">
        <f t="shared" si="139"/>
        <v>0</v>
      </c>
      <c r="AG121" s="168">
        <f t="shared" si="139"/>
        <v>0</v>
      </c>
      <c r="AH121" s="180"/>
      <c r="AI121" s="178">
        <f t="shared" ref="AI121:AP121" si="140">SUM(AI120)</f>
        <v>0</v>
      </c>
      <c r="AJ121" s="168">
        <f t="shared" si="140"/>
        <v>0</v>
      </c>
      <c r="AK121" s="178">
        <f t="shared" si="140"/>
        <v>0</v>
      </c>
      <c r="AL121" s="168">
        <f t="shared" si="140"/>
        <v>0</v>
      </c>
      <c r="AM121" s="178">
        <f t="shared" si="140"/>
        <v>0</v>
      </c>
      <c r="AN121" s="168">
        <f t="shared" si="140"/>
        <v>0</v>
      </c>
      <c r="AO121" s="178">
        <f t="shared" si="140"/>
        <v>0</v>
      </c>
      <c r="AP121" s="168">
        <f t="shared" si="140"/>
        <v>0</v>
      </c>
      <c r="AQ121" s="180"/>
      <c r="AR121" s="178">
        <f t="shared" ref="AR121:AY121" si="141">SUM(AR120)</f>
        <v>0</v>
      </c>
      <c r="AS121" s="168">
        <f t="shared" si="141"/>
        <v>0</v>
      </c>
      <c r="AT121" s="178">
        <f t="shared" si="141"/>
        <v>0</v>
      </c>
      <c r="AU121" s="168">
        <f t="shared" si="141"/>
        <v>0</v>
      </c>
      <c r="AV121" s="178">
        <f t="shared" si="141"/>
        <v>0</v>
      </c>
      <c r="AW121" s="168">
        <f t="shared" si="141"/>
        <v>0</v>
      </c>
      <c r="AX121" s="178">
        <f t="shared" si="141"/>
        <v>0</v>
      </c>
      <c r="AY121" s="168">
        <f t="shared" si="141"/>
        <v>0</v>
      </c>
    </row>
    <row r="122" spans="1:51" s="31" customFormat="1">
      <c r="A122" s="182"/>
      <c r="B122" s="185"/>
      <c r="C122" s="188"/>
      <c r="D122" s="190"/>
      <c r="E122" s="183"/>
      <c r="F122" s="182"/>
      <c r="G122" s="182"/>
      <c r="H122" s="83"/>
      <c r="I122" s="197"/>
      <c r="J122" s="83"/>
      <c r="K122" s="197"/>
      <c r="L122" s="83"/>
      <c r="M122" s="197"/>
      <c r="N122" s="83"/>
      <c r="O122" s="197"/>
      <c r="P122" s="89"/>
      <c r="Q122" s="83"/>
      <c r="R122" s="199"/>
      <c r="S122" s="83"/>
      <c r="T122" s="199"/>
      <c r="U122" s="83"/>
      <c r="V122" s="199"/>
      <c r="W122" s="83"/>
      <c r="X122" s="199"/>
      <c r="Y122" s="89"/>
      <c r="Z122" s="83"/>
      <c r="AA122" s="199"/>
      <c r="AB122" s="83"/>
      <c r="AC122" s="199"/>
      <c r="AD122" s="83"/>
      <c r="AE122" s="199"/>
      <c r="AF122" s="83"/>
      <c r="AG122" s="199"/>
      <c r="AH122" s="89"/>
      <c r="AI122" s="83"/>
      <c r="AJ122" s="199"/>
      <c r="AK122" s="83"/>
      <c r="AL122" s="199"/>
      <c r="AM122" s="83"/>
      <c r="AN122" s="199"/>
      <c r="AO122" s="83"/>
      <c r="AP122" s="199"/>
      <c r="AQ122" s="89"/>
      <c r="AR122" s="83"/>
      <c r="AS122" s="199"/>
      <c r="AT122" s="83"/>
      <c r="AU122" s="199"/>
      <c r="AV122" s="83"/>
      <c r="AW122" s="199"/>
      <c r="AX122" s="83"/>
      <c r="AY122" s="199"/>
    </row>
    <row r="123" spans="1:51" s="31" customFormat="1">
      <c r="A123" s="182" t="s">
        <v>281</v>
      </c>
      <c r="B123" s="185">
        <v>729</v>
      </c>
      <c r="C123" s="188">
        <v>45470</v>
      </c>
      <c r="D123" s="190" t="s">
        <v>306</v>
      </c>
      <c r="E123" s="183" t="s">
        <v>312</v>
      </c>
      <c r="F123" s="182" t="s">
        <v>299</v>
      </c>
      <c r="G123" s="182" t="s">
        <v>48</v>
      </c>
      <c r="H123" s="83">
        <v>-0.2</v>
      </c>
      <c r="I123" s="83">
        <v>-0.2</v>
      </c>
      <c r="J123" s="83">
        <v>-1.8</v>
      </c>
      <c r="K123" s="254">
        <v>-1.8</v>
      </c>
      <c r="L123" s="83">
        <v>0</v>
      </c>
      <c r="M123" s="254">
        <v>0</v>
      </c>
      <c r="N123" s="83">
        <v>-2</v>
      </c>
      <c r="O123" s="254">
        <v>-2</v>
      </c>
      <c r="P123" s="89"/>
      <c r="Q123" s="83">
        <v>-0.2</v>
      </c>
      <c r="R123" s="254">
        <v>-0.2</v>
      </c>
      <c r="S123" s="83">
        <v>-1.8</v>
      </c>
      <c r="T123" s="254">
        <v>-1.8</v>
      </c>
      <c r="U123" s="83">
        <v>0</v>
      </c>
      <c r="V123" s="254">
        <v>0</v>
      </c>
      <c r="W123" s="83">
        <v>-2</v>
      </c>
      <c r="X123" s="254">
        <v>-2</v>
      </c>
      <c r="Y123" s="89"/>
      <c r="Z123" s="83">
        <v>-0.2</v>
      </c>
      <c r="AA123" s="254">
        <v>-0.2</v>
      </c>
      <c r="AB123" s="83">
        <v>-1.7</v>
      </c>
      <c r="AC123" s="254">
        <v>-1.7</v>
      </c>
      <c r="AD123" s="83">
        <v>0</v>
      </c>
      <c r="AE123" s="254">
        <v>0</v>
      </c>
      <c r="AF123" s="83">
        <v>-1.9</v>
      </c>
      <c r="AG123" s="254">
        <v>-1.9</v>
      </c>
      <c r="AH123" s="89"/>
      <c r="AI123" s="83">
        <v>-0.2</v>
      </c>
      <c r="AJ123" s="254">
        <v>-0.2</v>
      </c>
      <c r="AK123" s="83">
        <v>-1.7</v>
      </c>
      <c r="AL123" s="254">
        <v>-1.7</v>
      </c>
      <c r="AM123" s="83">
        <v>0</v>
      </c>
      <c r="AN123" s="254">
        <v>0</v>
      </c>
      <c r="AO123" s="83">
        <v>-1.9</v>
      </c>
      <c r="AP123" s="254">
        <v>-1.9</v>
      </c>
      <c r="AQ123" s="89"/>
      <c r="AR123" s="83">
        <v>-0.1</v>
      </c>
      <c r="AS123" s="254">
        <v>-0.1</v>
      </c>
      <c r="AT123" s="83">
        <v>-1.7</v>
      </c>
      <c r="AU123" s="254">
        <v>-1.7</v>
      </c>
      <c r="AV123" s="83">
        <v>0</v>
      </c>
      <c r="AW123" s="254">
        <v>0</v>
      </c>
      <c r="AX123" s="83">
        <v>-1.8</v>
      </c>
      <c r="AY123" s="254">
        <v>-1.8</v>
      </c>
    </row>
    <row r="124" spans="1:51" s="31" customFormat="1">
      <c r="A124" s="182"/>
      <c r="B124" s="185"/>
      <c r="C124" s="188"/>
      <c r="D124" s="190"/>
      <c r="E124" s="183"/>
      <c r="F124" s="182"/>
      <c r="G124" s="181" t="s">
        <v>5</v>
      </c>
      <c r="H124" s="178">
        <f t="shared" ref="H124:O124" si="142">SUM(H123)</f>
        <v>-0.2</v>
      </c>
      <c r="I124" s="168">
        <f t="shared" si="142"/>
        <v>-0.2</v>
      </c>
      <c r="J124" s="178">
        <f t="shared" si="142"/>
        <v>-1.8</v>
      </c>
      <c r="K124" s="168">
        <f t="shared" si="142"/>
        <v>-1.8</v>
      </c>
      <c r="L124" s="178">
        <f t="shared" si="142"/>
        <v>0</v>
      </c>
      <c r="M124" s="168">
        <f t="shared" si="142"/>
        <v>0</v>
      </c>
      <c r="N124" s="178">
        <f t="shared" si="142"/>
        <v>-2</v>
      </c>
      <c r="O124" s="168">
        <f t="shared" si="142"/>
        <v>-2</v>
      </c>
      <c r="P124" s="180"/>
      <c r="Q124" s="178">
        <f t="shared" ref="Q124:X124" si="143">SUM(Q123)</f>
        <v>-0.2</v>
      </c>
      <c r="R124" s="168">
        <f t="shared" si="143"/>
        <v>-0.2</v>
      </c>
      <c r="S124" s="178">
        <f t="shared" si="143"/>
        <v>-1.8</v>
      </c>
      <c r="T124" s="168">
        <f t="shared" si="143"/>
        <v>-1.8</v>
      </c>
      <c r="U124" s="178">
        <f t="shared" si="143"/>
        <v>0</v>
      </c>
      <c r="V124" s="168">
        <f t="shared" si="143"/>
        <v>0</v>
      </c>
      <c r="W124" s="178">
        <f t="shared" si="143"/>
        <v>-2</v>
      </c>
      <c r="X124" s="168">
        <f t="shared" si="143"/>
        <v>-2</v>
      </c>
      <c r="Y124" s="180"/>
      <c r="Z124" s="178">
        <f t="shared" ref="Z124:AG124" si="144">SUM(Z123)</f>
        <v>-0.2</v>
      </c>
      <c r="AA124" s="168">
        <f t="shared" si="144"/>
        <v>-0.2</v>
      </c>
      <c r="AB124" s="178">
        <f t="shared" si="144"/>
        <v>-1.7</v>
      </c>
      <c r="AC124" s="168">
        <f t="shared" si="144"/>
        <v>-1.7</v>
      </c>
      <c r="AD124" s="178">
        <f t="shared" si="144"/>
        <v>0</v>
      </c>
      <c r="AE124" s="168">
        <f t="shared" si="144"/>
        <v>0</v>
      </c>
      <c r="AF124" s="178">
        <f t="shared" si="144"/>
        <v>-1.9</v>
      </c>
      <c r="AG124" s="168">
        <f t="shared" si="144"/>
        <v>-1.9</v>
      </c>
      <c r="AH124" s="180"/>
      <c r="AI124" s="178">
        <f t="shared" ref="AI124:AP124" si="145">SUM(AI123)</f>
        <v>-0.2</v>
      </c>
      <c r="AJ124" s="168">
        <f t="shared" si="145"/>
        <v>-0.2</v>
      </c>
      <c r="AK124" s="178">
        <f t="shared" si="145"/>
        <v>-1.7</v>
      </c>
      <c r="AL124" s="168">
        <f t="shared" si="145"/>
        <v>-1.7</v>
      </c>
      <c r="AM124" s="178">
        <f t="shared" si="145"/>
        <v>0</v>
      </c>
      <c r="AN124" s="168">
        <f t="shared" si="145"/>
        <v>0</v>
      </c>
      <c r="AO124" s="178">
        <f t="shared" si="145"/>
        <v>-1.9</v>
      </c>
      <c r="AP124" s="168">
        <f t="shared" si="145"/>
        <v>-1.9</v>
      </c>
      <c r="AQ124" s="180"/>
      <c r="AR124" s="178">
        <f t="shared" ref="AR124:AY124" si="146">SUM(AR123)</f>
        <v>-0.1</v>
      </c>
      <c r="AS124" s="168">
        <f t="shared" si="146"/>
        <v>-0.1</v>
      </c>
      <c r="AT124" s="178">
        <f t="shared" si="146"/>
        <v>-1.7</v>
      </c>
      <c r="AU124" s="168">
        <f t="shared" si="146"/>
        <v>-1.7</v>
      </c>
      <c r="AV124" s="178">
        <f t="shared" si="146"/>
        <v>0</v>
      </c>
      <c r="AW124" s="168">
        <f t="shared" si="146"/>
        <v>0</v>
      </c>
      <c r="AX124" s="178">
        <f t="shared" si="146"/>
        <v>-1.8</v>
      </c>
      <c r="AY124" s="168">
        <f t="shared" si="146"/>
        <v>-1.8</v>
      </c>
    </row>
    <row r="125" spans="1:51" s="31" customFormat="1">
      <c r="A125" s="182"/>
      <c r="B125" s="185"/>
      <c r="C125" s="188"/>
      <c r="D125" s="190"/>
      <c r="E125" s="183"/>
      <c r="F125" s="182"/>
      <c r="G125" s="182"/>
      <c r="H125" s="83"/>
      <c r="I125" s="197"/>
      <c r="J125" s="83"/>
      <c r="K125" s="197"/>
      <c r="L125" s="83"/>
      <c r="M125" s="197"/>
      <c r="N125" s="83"/>
      <c r="O125" s="197"/>
      <c r="P125" s="89"/>
      <c r="Q125" s="83"/>
      <c r="R125" s="199"/>
      <c r="S125" s="83"/>
      <c r="T125" s="199"/>
      <c r="U125" s="83"/>
      <c r="V125" s="199"/>
      <c r="W125" s="83"/>
      <c r="X125" s="199"/>
      <c r="Y125" s="89"/>
      <c r="Z125" s="83"/>
      <c r="AA125" s="199"/>
      <c r="AB125" s="83"/>
      <c r="AC125" s="199"/>
      <c r="AD125" s="83"/>
      <c r="AE125" s="199"/>
      <c r="AF125" s="83"/>
      <c r="AG125" s="199"/>
      <c r="AH125" s="89"/>
      <c r="AI125" s="83"/>
      <c r="AJ125" s="199"/>
      <c r="AK125" s="83"/>
      <c r="AL125" s="199"/>
      <c r="AM125" s="83"/>
      <c r="AN125" s="199"/>
      <c r="AO125" s="83"/>
      <c r="AP125" s="199"/>
      <c r="AQ125" s="89"/>
      <c r="AR125" s="83"/>
      <c r="AS125" s="199"/>
      <c r="AT125" s="83"/>
      <c r="AU125" s="199"/>
      <c r="AV125" s="83"/>
      <c r="AW125" s="199"/>
      <c r="AX125" s="83"/>
      <c r="AY125" s="199"/>
    </row>
    <row r="126" spans="1:51" s="31" customFormat="1">
      <c r="A126" s="182" t="s">
        <v>176</v>
      </c>
      <c r="B126" s="185">
        <v>627</v>
      </c>
      <c r="C126" s="188">
        <v>45460</v>
      </c>
      <c r="D126" s="190" t="s">
        <v>217</v>
      </c>
      <c r="E126" s="183" t="s">
        <v>189</v>
      </c>
      <c r="F126" s="182" t="s">
        <v>189</v>
      </c>
      <c r="G126" s="182" t="s">
        <v>47</v>
      </c>
      <c r="H126" s="83">
        <v>0</v>
      </c>
      <c r="I126" s="197">
        <v>0</v>
      </c>
      <c r="J126" s="83">
        <v>0</v>
      </c>
      <c r="K126" s="197">
        <v>0</v>
      </c>
      <c r="L126" s="83" t="s">
        <v>25</v>
      </c>
      <c r="M126" s="197" t="s">
        <v>25</v>
      </c>
      <c r="N126" s="83" t="s">
        <v>25</v>
      </c>
      <c r="O126" s="197" t="s">
        <v>25</v>
      </c>
      <c r="P126" s="89"/>
      <c r="Q126" s="83">
        <v>0</v>
      </c>
      <c r="R126" s="199">
        <v>0</v>
      </c>
      <c r="S126" s="83">
        <v>0</v>
      </c>
      <c r="T126" s="199">
        <v>0</v>
      </c>
      <c r="U126" s="83" t="s">
        <v>25</v>
      </c>
      <c r="V126" s="199" t="s">
        <v>25</v>
      </c>
      <c r="W126" s="83" t="s">
        <v>25</v>
      </c>
      <c r="X126" s="199" t="s">
        <v>25</v>
      </c>
      <c r="Y126" s="89"/>
      <c r="Z126" s="83">
        <v>0</v>
      </c>
      <c r="AA126" s="199">
        <v>0</v>
      </c>
      <c r="AB126" s="83">
        <v>0</v>
      </c>
      <c r="AC126" s="199">
        <v>0</v>
      </c>
      <c r="AD126" s="83" t="s">
        <v>25</v>
      </c>
      <c r="AE126" s="199" t="s">
        <v>25</v>
      </c>
      <c r="AF126" s="83" t="s">
        <v>25</v>
      </c>
      <c r="AG126" s="199" t="s">
        <v>25</v>
      </c>
      <c r="AH126" s="89"/>
      <c r="AI126" s="83">
        <v>0</v>
      </c>
      <c r="AJ126" s="199">
        <v>0</v>
      </c>
      <c r="AK126" s="83">
        <v>0</v>
      </c>
      <c r="AL126" s="199">
        <v>0</v>
      </c>
      <c r="AM126" s="83" t="s">
        <v>25</v>
      </c>
      <c r="AN126" s="199" t="s">
        <v>25</v>
      </c>
      <c r="AO126" s="83" t="s">
        <v>25</v>
      </c>
      <c r="AP126" s="199" t="s">
        <v>25</v>
      </c>
      <c r="AQ126" s="89"/>
      <c r="AR126" s="83">
        <v>0</v>
      </c>
      <c r="AS126" s="199">
        <v>0</v>
      </c>
      <c r="AT126" s="83">
        <v>0</v>
      </c>
      <c r="AU126" s="199">
        <v>0</v>
      </c>
      <c r="AV126" s="83" t="s">
        <v>25</v>
      </c>
      <c r="AW126" s="199" t="s">
        <v>25</v>
      </c>
      <c r="AX126" s="83" t="s">
        <v>25</v>
      </c>
      <c r="AY126" s="199" t="s">
        <v>25</v>
      </c>
    </row>
    <row r="127" spans="1:51" s="31" customFormat="1">
      <c r="A127" s="182"/>
      <c r="B127" s="185"/>
      <c r="C127" s="188"/>
      <c r="D127" s="190"/>
      <c r="E127" s="183"/>
      <c r="F127" s="182"/>
      <c r="G127" s="181" t="s">
        <v>5</v>
      </c>
      <c r="H127" s="178">
        <f t="shared" ref="H127:O127" si="147">SUM(H126)</f>
        <v>0</v>
      </c>
      <c r="I127" s="168">
        <f t="shared" si="147"/>
        <v>0</v>
      </c>
      <c r="J127" s="178">
        <f t="shared" si="147"/>
        <v>0</v>
      </c>
      <c r="K127" s="168">
        <f t="shared" si="147"/>
        <v>0</v>
      </c>
      <c r="L127" s="178">
        <f t="shared" si="147"/>
        <v>0</v>
      </c>
      <c r="M127" s="168">
        <f t="shared" si="147"/>
        <v>0</v>
      </c>
      <c r="N127" s="178">
        <f t="shared" si="147"/>
        <v>0</v>
      </c>
      <c r="O127" s="168">
        <f t="shared" si="147"/>
        <v>0</v>
      </c>
      <c r="P127" s="180"/>
      <c r="Q127" s="178">
        <f t="shared" ref="Q127:X127" si="148">SUM(Q126)</f>
        <v>0</v>
      </c>
      <c r="R127" s="168">
        <f t="shared" si="148"/>
        <v>0</v>
      </c>
      <c r="S127" s="178">
        <f t="shared" si="148"/>
        <v>0</v>
      </c>
      <c r="T127" s="168">
        <f t="shared" si="148"/>
        <v>0</v>
      </c>
      <c r="U127" s="178">
        <f t="shared" si="148"/>
        <v>0</v>
      </c>
      <c r="V127" s="168">
        <f t="shared" si="148"/>
        <v>0</v>
      </c>
      <c r="W127" s="178">
        <f t="shared" si="148"/>
        <v>0</v>
      </c>
      <c r="X127" s="168">
        <f t="shared" si="148"/>
        <v>0</v>
      </c>
      <c r="Y127" s="180"/>
      <c r="Z127" s="178">
        <f t="shared" ref="Z127:AG127" si="149">SUM(Z126)</f>
        <v>0</v>
      </c>
      <c r="AA127" s="168">
        <f t="shared" si="149"/>
        <v>0</v>
      </c>
      <c r="AB127" s="178">
        <f t="shared" si="149"/>
        <v>0</v>
      </c>
      <c r="AC127" s="168">
        <f t="shared" si="149"/>
        <v>0</v>
      </c>
      <c r="AD127" s="178">
        <f t="shared" si="149"/>
        <v>0</v>
      </c>
      <c r="AE127" s="168">
        <f t="shared" si="149"/>
        <v>0</v>
      </c>
      <c r="AF127" s="178">
        <f t="shared" si="149"/>
        <v>0</v>
      </c>
      <c r="AG127" s="168">
        <f t="shared" si="149"/>
        <v>0</v>
      </c>
      <c r="AH127" s="180"/>
      <c r="AI127" s="178">
        <f t="shared" ref="AI127:AP127" si="150">SUM(AI126)</f>
        <v>0</v>
      </c>
      <c r="AJ127" s="168">
        <f t="shared" si="150"/>
        <v>0</v>
      </c>
      <c r="AK127" s="178">
        <f t="shared" si="150"/>
        <v>0</v>
      </c>
      <c r="AL127" s="168">
        <f t="shared" si="150"/>
        <v>0</v>
      </c>
      <c r="AM127" s="178">
        <f t="shared" si="150"/>
        <v>0</v>
      </c>
      <c r="AN127" s="168">
        <f t="shared" si="150"/>
        <v>0</v>
      </c>
      <c r="AO127" s="178">
        <f t="shared" si="150"/>
        <v>0</v>
      </c>
      <c r="AP127" s="168">
        <f t="shared" si="150"/>
        <v>0</v>
      </c>
      <c r="AQ127" s="180"/>
      <c r="AR127" s="178">
        <f t="shared" ref="AR127:AY127" si="151">SUM(AR126)</f>
        <v>0</v>
      </c>
      <c r="AS127" s="168">
        <f t="shared" si="151"/>
        <v>0</v>
      </c>
      <c r="AT127" s="178">
        <f t="shared" si="151"/>
        <v>0</v>
      </c>
      <c r="AU127" s="168">
        <f t="shared" si="151"/>
        <v>0</v>
      </c>
      <c r="AV127" s="178">
        <f t="shared" si="151"/>
        <v>0</v>
      </c>
      <c r="AW127" s="168">
        <f t="shared" si="151"/>
        <v>0</v>
      </c>
      <c r="AX127" s="178">
        <f t="shared" si="151"/>
        <v>0</v>
      </c>
      <c r="AY127" s="168">
        <f t="shared" si="151"/>
        <v>0</v>
      </c>
    </row>
    <row r="128" spans="1:51" s="31" customFormat="1">
      <c r="A128" s="182"/>
      <c r="B128" s="185"/>
      <c r="C128" s="188"/>
      <c r="D128" s="190"/>
      <c r="E128" s="183"/>
      <c r="F128" s="182"/>
      <c r="G128" s="182"/>
      <c r="H128" s="83"/>
      <c r="I128" s="197"/>
      <c r="J128" s="83"/>
      <c r="K128" s="197"/>
      <c r="L128" s="83"/>
      <c r="M128" s="197"/>
      <c r="N128" s="83"/>
      <c r="O128" s="197"/>
      <c r="P128" s="89"/>
      <c r="Q128" s="83"/>
      <c r="R128" s="199"/>
      <c r="S128" s="83"/>
      <c r="T128" s="199"/>
      <c r="U128" s="83"/>
      <c r="V128" s="199"/>
      <c r="W128" s="83"/>
      <c r="X128" s="199"/>
      <c r="Y128" s="89"/>
      <c r="Z128" s="83"/>
      <c r="AA128" s="199"/>
      <c r="AB128" s="83"/>
      <c r="AC128" s="199"/>
      <c r="AD128" s="83"/>
      <c r="AE128" s="199"/>
      <c r="AF128" s="83"/>
      <c r="AG128" s="199"/>
      <c r="AH128" s="89"/>
      <c r="AI128" s="83"/>
      <c r="AJ128" s="199"/>
      <c r="AK128" s="83"/>
      <c r="AL128" s="199"/>
      <c r="AM128" s="83"/>
      <c r="AN128" s="199"/>
      <c r="AO128" s="83"/>
      <c r="AP128" s="199"/>
      <c r="AQ128" s="89"/>
      <c r="AR128" s="83"/>
      <c r="AS128" s="199"/>
      <c r="AT128" s="83"/>
      <c r="AU128" s="199"/>
      <c r="AV128" s="83"/>
      <c r="AW128" s="199"/>
      <c r="AX128" s="83"/>
      <c r="AY128" s="199"/>
    </row>
    <row r="129" spans="1:51" s="31" customFormat="1">
      <c r="A129" s="182" t="s">
        <v>187</v>
      </c>
      <c r="B129" s="185">
        <v>702</v>
      </c>
      <c r="C129" s="188">
        <v>45460</v>
      </c>
      <c r="D129" s="190" t="s">
        <v>225</v>
      </c>
      <c r="E129" s="183" t="s">
        <v>261</v>
      </c>
      <c r="F129" s="182" t="s">
        <v>203</v>
      </c>
      <c r="G129" s="182" t="s">
        <v>48</v>
      </c>
      <c r="H129" s="83" t="s">
        <v>22</v>
      </c>
      <c r="I129" s="197" t="s">
        <v>22</v>
      </c>
      <c r="J129" s="83" t="s">
        <v>22</v>
      </c>
      <c r="K129" s="197" t="s">
        <v>22</v>
      </c>
      <c r="L129" s="83">
        <v>0</v>
      </c>
      <c r="M129" s="197">
        <v>0</v>
      </c>
      <c r="N129" s="83" t="s">
        <v>22</v>
      </c>
      <c r="O129" s="197" t="s">
        <v>22</v>
      </c>
      <c r="P129" s="89"/>
      <c r="Q129" s="83" t="s">
        <v>22</v>
      </c>
      <c r="R129" s="199" t="s">
        <v>22</v>
      </c>
      <c r="S129" s="83" t="s">
        <v>22</v>
      </c>
      <c r="T129" s="199" t="s">
        <v>22</v>
      </c>
      <c r="U129" s="83">
        <v>0</v>
      </c>
      <c r="V129" s="199">
        <v>0</v>
      </c>
      <c r="W129" s="83" t="s">
        <v>22</v>
      </c>
      <c r="X129" s="199" t="s">
        <v>22</v>
      </c>
      <c r="Y129" s="89"/>
      <c r="Z129" s="83" t="s">
        <v>22</v>
      </c>
      <c r="AA129" s="199" t="s">
        <v>22</v>
      </c>
      <c r="AB129" s="83" t="s">
        <v>22</v>
      </c>
      <c r="AC129" s="199" t="s">
        <v>22</v>
      </c>
      <c r="AD129" s="83">
        <v>0</v>
      </c>
      <c r="AE129" s="199">
        <v>0</v>
      </c>
      <c r="AF129" s="83" t="s">
        <v>22</v>
      </c>
      <c r="AG129" s="199" t="s">
        <v>22</v>
      </c>
      <c r="AH129" s="89"/>
      <c r="AI129" s="83" t="s">
        <v>22</v>
      </c>
      <c r="AJ129" s="199" t="s">
        <v>22</v>
      </c>
      <c r="AK129" s="83" t="s">
        <v>22</v>
      </c>
      <c r="AL129" s="199" t="s">
        <v>22</v>
      </c>
      <c r="AM129" s="83">
        <v>0</v>
      </c>
      <c r="AN129" s="199">
        <v>0</v>
      </c>
      <c r="AO129" s="83" t="s">
        <v>22</v>
      </c>
      <c r="AP129" s="199" t="s">
        <v>22</v>
      </c>
      <c r="AQ129" s="89"/>
      <c r="AR129" s="83" t="s">
        <v>22</v>
      </c>
      <c r="AS129" s="199" t="s">
        <v>22</v>
      </c>
      <c r="AT129" s="83" t="s">
        <v>22</v>
      </c>
      <c r="AU129" s="199" t="s">
        <v>22</v>
      </c>
      <c r="AV129" s="83">
        <v>0</v>
      </c>
      <c r="AW129" s="199">
        <v>0</v>
      </c>
      <c r="AX129" s="83" t="s">
        <v>22</v>
      </c>
      <c r="AY129" s="199" t="s">
        <v>22</v>
      </c>
    </row>
    <row r="130" spans="1:51" s="31" customFormat="1">
      <c r="A130" s="182"/>
      <c r="B130" s="185"/>
      <c r="C130" s="188"/>
      <c r="D130" s="190"/>
      <c r="E130" s="183"/>
      <c r="F130" s="182"/>
      <c r="G130" s="181" t="s">
        <v>5</v>
      </c>
      <c r="H130" s="178">
        <f t="shared" ref="H130:O130" si="152">SUM(H129)</f>
        <v>0</v>
      </c>
      <c r="I130" s="168">
        <f t="shared" si="152"/>
        <v>0</v>
      </c>
      <c r="J130" s="178">
        <f t="shared" si="152"/>
        <v>0</v>
      </c>
      <c r="K130" s="168">
        <f t="shared" si="152"/>
        <v>0</v>
      </c>
      <c r="L130" s="178">
        <f t="shared" si="152"/>
        <v>0</v>
      </c>
      <c r="M130" s="168">
        <f t="shared" si="152"/>
        <v>0</v>
      </c>
      <c r="N130" s="178">
        <f t="shared" si="152"/>
        <v>0</v>
      </c>
      <c r="O130" s="168">
        <f t="shared" si="152"/>
        <v>0</v>
      </c>
      <c r="P130" s="180"/>
      <c r="Q130" s="178">
        <f t="shared" ref="Q130:X130" si="153">SUM(Q129)</f>
        <v>0</v>
      </c>
      <c r="R130" s="168">
        <f t="shared" si="153"/>
        <v>0</v>
      </c>
      <c r="S130" s="178">
        <f t="shared" si="153"/>
        <v>0</v>
      </c>
      <c r="T130" s="168">
        <f t="shared" si="153"/>
        <v>0</v>
      </c>
      <c r="U130" s="178">
        <f t="shared" si="153"/>
        <v>0</v>
      </c>
      <c r="V130" s="168">
        <f t="shared" si="153"/>
        <v>0</v>
      </c>
      <c r="W130" s="178">
        <f t="shared" si="153"/>
        <v>0</v>
      </c>
      <c r="X130" s="168">
        <f t="shared" si="153"/>
        <v>0</v>
      </c>
      <c r="Y130" s="180"/>
      <c r="Z130" s="178">
        <f t="shared" ref="Z130:AG130" si="154">SUM(Z129)</f>
        <v>0</v>
      </c>
      <c r="AA130" s="168">
        <f t="shared" si="154"/>
        <v>0</v>
      </c>
      <c r="AB130" s="178">
        <f t="shared" si="154"/>
        <v>0</v>
      </c>
      <c r="AC130" s="168">
        <f t="shared" si="154"/>
        <v>0</v>
      </c>
      <c r="AD130" s="178">
        <f t="shared" si="154"/>
        <v>0</v>
      </c>
      <c r="AE130" s="168">
        <f t="shared" si="154"/>
        <v>0</v>
      </c>
      <c r="AF130" s="178">
        <f t="shared" si="154"/>
        <v>0</v>
      </c>
      <c r="AG130" s="168">
        <f t="shared" si="154"/>
        <v>0</v>
      </c>
      <c r="AH130" s="180"/>
      <c r="AI130" s="178">
        <f t="shared" ref="AI130:AP130" si="155">SUM(AI129)</f>
        <v>0</v>
      </c>
      <c r="AJ130" s="168">
        <f t="shared" si="155"/>
        <v>0</v>
      </c>
      <c r="AK130" s="178">
        <f t="shared" si="155"/>
        <v>0</v>
      </c>
      <c r="AL130" s="168">
        <f t="shared" si="155"/>
        <v>0</v>
      </c>
      <c r="AM130" s="178">
        <f t="shared" si="155"/>
        <v>0</v>
      </c>
      <c r="AN130" s="168">
        <f t="shared" si="155"/>
        <v>0</v>
      </c>
      <c r="AO130" s="178">
        <f t="shared" si="155"/>
        <v>0</v>
      </c>
      <c r="AP130" s="168">
        <f t="shared" si="155"/>
        <v>0</v>
      </c>
      <c r="AQ130" s="180"/>
      <c r="AR130" s="178">
        <f t="shared" ref="AR130:AY130" si="156">SUM(AR129)</f>
        <v>0</v>
      </c>
      <c r="AS130" s="168">
        <f t="shared" si="156"/>
        <v>0</v>
      </c>
      <c r="AT130" s="178">
        <f t="shared" si="156"/>
        <v>0</v>
      </c>
      <c r="AU130" s="168">
        <f t="shared" si="156"/>
        <v>0</v>
      </c>
      <c r="AV130" s="178">
        <f t="shared" si="156"/>
        <v>0</v>
      </c>
      <c r="AW130" s="168">
        <f t="shared" si="156"/>
        <v>0</v>
      </c>
      <c r="AX130" s="178">
        <f t="shared" si="156"/>
        <v>0</v>
      </c>
      <c r="AY130" s="168">
        <f t="shared" si="156"/>
        <v>0</v>
      </c>
    </row>
    <row r="131" spans="1:51" s="31" customFormat="1">
      <c r="A131" s="182"/>
      <c r="B131" s="185"/>
      <c r="C131" s="188"/>
      <c r="D131" s="190"/>
      <c r="E131" s="183"/>
      <c r="F131" s="182"/>
      <c r="G131" s="182"/>
      <c r="H131" s="83"/>
      <c r="I131" s="197"/>
      <c r="J131" s="83"/>
      <c r="K131" s="197"/>
      <c r="L131" s="83"/>
      <c r="M131" s="197"/>
      <c r="N131" s="83"/>
      <c r="O131" s="197"/>
      <c r="P131" s="89"/>
      <c r="Q131" s="83"/>
      <c r="R131" s="199"/>
      <c r="S131" s="83"/>
      <c r="T131" s="199"/>
      <c r="U131" s="83"/>
      <c r="V131" s="199"/>
      <c r="W131" s="83"/>
      <c r="X131" s="199"/>
      <c r="Y131" s="89"/>
      <c r="Z131" s="83"/>
      <c r="AA131" s="199"/>
      <c r="AB131" s="83"/>
      <c r="AC131" s="199"/>
      <c r="AD131" s="83"/>
      <c r="AE131" s="199"/>
      <c r="AF131" s="83"/>
      <c r="AG131" s="199"/>
      <c r="AH131" s="89"/>
      <c r="AI131" s="83"/>
      <c r="AJ131" s="199"/>
      <c r="AK131" s="83"/>
      <c r="AL131" s="199"/>
      <c r="AM131" s="83"/>
      <c r="AN131" s="199"/>
      <c r="AO131" s="83"/>
      <c r="AP131" s="199"/>
      <c r="AQ131" s="89"/>
      <c r="AR131" s="83"/>
      <c r="AS131" s="199"/>
      <c r="AT131" s="83"/>
      <c r="AU131" s="199"/>
      <c r="AV131" s="83"/>
      <c r="AW131" s="199"/>
      <c r="AX131" s="83"/>
      <c r="AY131" s="199"/>
    </row>
    <row r="132" spans="1:51" s="31" customFormat="1">
      <c r="A132" s="182" t="s">
        <v>54</v>
      </c>
      <c r="B132" s="185">
        <v>664</v>
      </c>
      <c r="C132" s="188">
        <v>45460</v>
      </c>
      <c r="D132" s="190" t="s">
        <v>207</v>
      </c>
      <c r="E132" s="183" t="s">
        <v>250</v>
      </c>
      <c r="F132" s="182" t="s">
        <v>230</v>
      </c>
      <c r="G132" s="182" t="s">
        <v>47</v>
      </c>
      <c r="H132" s="83">
        <v>0</v>
      </c>
      <c r="I132" s="197">
        <v>0</v>
      </c>
      <c r="J132" s="83">
        <v>0</v>
      </c>
      <c r="K132" s="197">
        <v>0</v>
      </c>
      <c r="L132" s="83">
        <v>0</v>
      </c>
      <c r="M132" s="197" t="s">
        <v>25</v>
      </c>
      <c r="N132" s="83">
        <v>0</v>
      </c>
      <c r="O132" s="197" t="s">
        <v>25</v>
      </c>
      <c r="P132" s="89"/>
      <c r="Q132" s="83">
        <v>0</v>
      </c>
      <c r="R132" s="199">
        <v>0</v>
      </c>
      <c r="S132" s="83">
        <v>0</v>
      </c>
      <c r="T132" s="199">
        <v>0</v>
      </c>
      <c r="U132" s="83" t="s">
        <v>25</v>
      </c>
      <c r="V132" s="199" t="s">
        <v>25</v>
      </c>
      <c r="W132" s="83" t="s">
        <v>25</v>
      </c>
      <c r="X132" s="199" t="s">
        <v>25</v>
      </c>
      <c r="Y132" s="89"/>
      <c r="Z132" s="83">
        <v>0</v>
      </c>
      <c r="AA132" s="199">
        <v>0</v>
      </c>
      <c r="AB132" s="83">
        <v>0</v>
      </c>
      <c r="AC132" s="199">
        <v>0</v>
      </c>
      <c r="AD132" s="83" t="s">
        <v>25</v>
      </c>
      <c r="AE132" s="199" t="s">
        <v>25</v>
      </c>
      <c r="AF132" s="83" t="s">
        <v>25</v>
      </c>
      <c r="AG132" s="199" t="s">
        <v>25</v>
      </c>
      <c r="AH132" s="89"/>
      <c r="AI132" s="83">
        <v>0</v>
      </c>
      <c r="AJ132" s="199">
        <v>0</v>
      </c>
      <c r="AK132" s="83">
        <v>0</v>
      </c>
      <c r="AL132" s="199">
        <v>0</v>
      </c>
      <c r="AM132" s="83" t="s">
        <v>25</v>
      </c>
      <c r="AN132" s="199" t="s">
        <v>25</v>
      </c>
      <c r="AO132" s="83" t="s">
        <v>25</v>
      </c>
      <c r="AP132" s="199" t="s">
        <v>25</v>
      </c>
      <c r="AQ132" s="89"/>
      <c r="AR132" s="83">
        <v>0</v>
      </c>
      <c r="AS132" s="199">
        <v>0</v>
      </c>
      <c r="AT132" s="83">
        <v>0</v>
      </c>
      <c r="AU132" s="199">
        <v>0</v>
      </c>
      <c r="AV132" s="83" t="s">
        <v>25</v>
      </c>
      <c r="AW132" s="199" t="s">
        <v>25</v>
      </c>
      <c r="AX132" s="83" t="s">
        <v>25</v>
      </c>
      <c r="AY132" s="199" t="s">
        <v>25</v>
      </c>
    </row>
    <row r="133" spans="1:51" s="31" customFormat="1">
      <c r="A133" s="182"/>
      <c r="B133" s="185"/>
      <c r="C133" s="188"/>
      <c r="D133" s="190"/>
      <c r="E133" s="183"/>
      <c r="F133" s="182"/>
      <c r="G133" s="181" t="s">
        <v>5</v>
      </c>
      <c r="H133" s="178">
        <f t="shared" ref="H133:O133" si="157">SUM(H132)</f>
        <v>0</v>
      </c>
      <c r="I133" s="168">
        <f t="shared" si="157"/>
        <v>0</v>
      </c>
      <c r="J133" s="178">
        <f t="shared" si="157"/>
        <v>0</v>
      </c>
      <c r="K133" s="168">
        <f t="shared" si="157"/>
        <v>0</v>
      </c>
      <c r="L133" s="178">
        <f t="shared" si="157"/>
        <v>0</v>
      </c>
      <c r="M133" s="168">
        <f t="shared" si="157"/>
        <v>0</v>
      </c>
      <c r="N133" s="178">
        <f t="shared" si="157"/>
        <v>0</v>
      </c>
      <c r="O133" s="168">
        <f t="shared" si="157"/>
        <v>0</v>
      </c>
      <c r="P133" s="180"/>
      <c r="Q133" s="178">
        <f t="shared" ref="Q133:X133" si="158">SUM(Q132)</f>
        <v>0</v>
      </c>
      <c r="R133" s="168">
        <f t="shared" si="158"/>
        <v>0</v>
      </c>
      <c r="S133" s="178">
        <f t="shared" si="158"/>
        <v>0</v>
      </c>
      <c r="T133" s="168">
        <f t="shared" si="158"/>
        <v>0</v>
      </c>
      <c r="U133" s="178">
        <f t="shared" si="158"/>
        <v>0</v>
      </c>
      <c r="V133" s="168">
        <f t="shared" si="158"/>
        <v>0</v>
      </c>
      <c r="W133" s="178">
        <f t="shared" si="158"/>
        <v>0</v>
      </c>
      <c r="X133" s="168">
        <f t="shared" si="158"/>
        <v>0</v>
      </c>
      <c r="Y133" s="180"/>
      <c r="Z133" s="178">
        <f t="shared" ref="Z133:AG133" si="159">SUM(Z132)</f>
        <v>0</v>
      </c>
      <c r="AA133" s="168">
        <f t="shared" si="159"/>
        <v>0</v>
      </c>
      <c r="AB133" s="178">
        <f t="shared" si="159"/>
        <v>0</v>
      </c>
      <c r="AC133" s="168">
        <f t="shared" si="159"/>
        <v>0</v>
      </c>
      <c r="AD133" s="178">
        <f t="shared" si="159"/>
        <v>0</v>
      </c>
      <c r="AE133" s="168">
        <f t="shared" si="159"/>
        <v>0</v>
      </c>
      <c r="AF133" s="178">
        <f t="shared" si="159"/>
        <v>0</v>
      </c>
      <c r="AG133" s="168">
        <f t="shared" si="159"/>
        <v>0</v>
      </c>
      <c r="AH133" s="180"/>
      <c r="AI133" s="178">
        <f t="shared" ref="AI133:AP133" si="160">SUM(AI132)</f>
        <v>0</v>
      </c>
      <c r="AJ133" s="168">
        <f t="shared" si="160"/>
        <v>0</v>
      </c>
      <c r="AK133" s="178">
        <f t="shared" si="160"/>
        <v>0</v>
      </c>
      <c r="AL133" s="168">
        <f t="shared" si="160"/>
        <v>0</v>
      </c>
      <c r="AM133" s="178">
        <f t="shared" si="160"/>
        <v>0</v>
      </c>
      <c r="AN133" s="168">
        <f t="shared" si="160"/>
        <v>0</v>
      </c>
      <c r="AO133" s="178">
        <f t="shared" si="160"/>
        <v>0</v>
      </c>
      <c r="AP133" s="168">
        <f t="shared" si="160"/>
        <v>0</v>
      </c>
      <c r="AQ133" s="180"/>
      <c r="AR133" s="178">
        <f t="shared" ref="AR133:AY133" si="161">SUM(AR132)</f>
        <v>0</v>
      </c>
      <c r="AS133" s="168">
        <f t="shared" si="161"/>
        <v>0</v>
      </c>
      <c r="AT133" s="178">
        <f t="shared" si="161"/>
        <v>0</v>
      </c>
      <c r="AU133" s="168">
        <f t="shared" si="161"/>
        <v>0</v>
      </c>
      <c r="AV133" s="178">
        <f t="shared" si="161"/>
        <v>0</v>
      </c>
      <c r="AW133" s="168">
        <f t="shared" si="161"/>
        <v>0</v>
      </c>
      <c r="AX133" s="178">
        <f t="shared" si="161"/>
        <v>0</v>
      </c>
      <c r="AY133" s="168">
        <f t="shared" si="161"/>
        <v>0</v>
      </c>
    </row>
    <row r="134" spans="1:51" s="31" customFormat="1">
      <c r="A134" s="182"/>
      <c r="B134" s="185"/>
      <c r="C134" s="188"/>
      <c r="D134" s="190"/>
      <c r="E134" s="183"/>
      <c r="F134" s="182"/>
      <c r="G134" s="182"/>
      <c r="H134" s="83"/>
      <c r="I134" s="197"/>
      <c r="J134" s="83"/>
      <c r="K134" s="197"/>
      <c r="L134" s="83"/>
      <c r="M134" s="197"/>
      <c r="N134" s="83"/>
      <c r="O134" s="197"/>
      <c r="P134" s="89"/>
      <c r="Q134" s="83"/>
      <c r="R134" s="199"/>
      <c r="S134" s="83"/>
      <c r="T134" s="199"/>
      <c r="U134" s="83"/>
      <c r="V134" s="199"/>
      <c r="W134" s="83"/>
      <c r="X134" s="199"/>
      <c r="Y134" s="89"/>
      <c r="Z134" s="83"/>
      <c r="AA134" s="199"/>
      <c r="AB134" s="83"/>
      <c r="AC134" s="199"/>
      <c r="AD134" s="83"/>
      <c r="AE134" s="199"/>
      <c r="AF134" s="83"/>
      <c r="AG134" s="199"/>
      <c r="AH134" s="89"/>
      <c r="AI134" s="83"/>
      <c r="AJ134" s="199"/>
      <c r="AK134" s="83"/>
      <c r="AL134" s="199"/>
      <c r="AM134" s="83"/>
      <c r="AN134" s="199"/>
      <c r="AO134" s="83"/>
      <c r="AP134" s="199"/>
      <c r="AQ134" s="89"/>
      <c r="AR134" s="83"/>
      <c r="AS134" s="199"/>
      <c r="AT134" s="83"/>
      <c r="AU134" s="199"/>
      <c r="AV134" s="83"/>
      <c r="AW134" s="199"/>
      <c r="AX134" s="83"/>
      <c r="AY134" s="199"/>
    </row>
    <row r="135" spans="1:51" s="31" customFormat="1">
      <c r="A135" s="182" t="s">
        <v>277</v>
      </c>
      <c r="B135" s="185">
        <v>669</v>
      </c>
      <c r="C135" s="188">
        <v>45460</v>
      </c>
      <c r="D135" s="190" t="s">
        <v>208</v>
      </c>
      <c r="E135" s="183" t="s">
        <v>251</v>
      </c>
      <c r="F135" s="182" t="s">
        <v>188</v>
      </c>
      <c r="G135" s="182" t="s">
        <v>47</v>
      </c>
      <c r="H135" s="83">
        <v>0</v>
      </c>
      <c r="I135" s="197">
        <v>0</v>
      </c>
      <c r="J135" s="83">
        <v>0</v>
      </c>
      <c r="K135" s="197">
        <v>0</v>
      </c>
      <c r="L135" s="83">
        <v>0</v>
      </c>
      <c r="M135" s="197">
        <v>0</v>
      </c>
      <c r="N135" s="83">
        <v>0</v>
      </c>
      <c r="O135" s="197">
        <v>0</v>
      </c>
      <c r="P135" s="89"/>
      <c r="Q135" s="83">
        <v>0</v>
      </c>
      <c r="R135" s="199">
        <v>0</v>
      </c>
      <c r="S135" s="83">
        <v>0</v>
      </c>
      <c r="T135" s="199">
        <v>0</v>
      </c>
      <c r="U135" s="83">
        <v>0</v>
      </c>
      <c r="V135" s="199">
        <v>0</v>
      </c>
      <c r="W135" s="83">
        <v>0</v>
      </c>
      <c r="X135" s="199">
        <v>0</v>
      </c>
      <c r="Y135" s="89"/>
      <c r="Z135" s="83">
        <v>0</v>
      </c>
      <c r="AA135" s="199">
        <v>0</v>
      </c>
      <c r="AB135" s="83">
        <v>0</v>
      </c>
      <c r="AC135" s="199">
        <v>0</v>
      </c>
      <c r="AD135" s="83">
        <v>0</v>
      </c>
      <c r="AE135" s="199">
        <v>0</v>
      </c>
      <c r="AF135" s="83">
        <v>0</v>
      </c>
      <c r="AG135" s="199">
        <v>0</v>
      </c>
      <c r="AH135" s="89"/>
      <c r="AI135" s="83">
        <v>0</v>
      </c>
      <c r="AJ135" s="199">
        <v>0</v>
      </c>
      <c r="AK135" s="83">
        <v>0</v>
      </c>
      <c r="AL135" s="199">
        <v>0</v>
      </c>
      <c r="AM135" s="83">
        <v>0</v>
      </c>
      <c r="AN135" s="199">
        <v>0</v>
      </c>
      <c r="AO135" s="83">
        <v>0</v>
      </c>
      <c r="AP135" s="199">
        <v>0</v>
      </c>
      <c r="AQ135" s="89"/>
      <c r="AR135" s="83">
        <v>0</v>
      </c>
      <c r="AS135" s="199">
        <v>0</v>
      </c>
      <c r="AT135" s="83">
        <v>0</v>
      </c>
      <c r="AU135" s="199">
        <v>0</v>
      </c>
      <c r="AV135" s="83">
        <v>0</v>
      </c>
      <c r="AW135" s="199">
        <v>0</v>
      </c>
      <c r="AX135" s="83">
        <v>0</v>
      </c>
      <c r="AY135" s="199">
        <v>0</v>
      </c>
    </row>
    <row r="136" spans="1:51" s="31" customFormat="1">
      <c r="A136" s="182"/>
      <c r="B136" s="185"/>
      <c r="C136" s="188"/>
      <c r="D136" s="190"/>
      <c r="E136" s="183"/>
      <c r="F136" s="182"/>
      <c r="G136" s="181" t="s">
        <v>5</v>
      </c>
      <c r="H136" s="178">
        <f t="shared" ref="H136:O136" si="162">SUM(H135)</f>
        <v>0</v>
      </c>
      <c r="I136" s="168">
        <f t="shared" si="162"/>
        <v>0</v>
      </c>
      <c r="J136" s="178">
        <f t="shared" si="162"/>
        <v>0</v>
      </c>
      <c r="K136" s="168">
        <f t="shared" si="162"/>
        <v>0</v>
      </c>
      <c r="L136" s="178">
        <f t="shared" si="162"/>
        <v>0</v>
      </c>
      <c r="M136" s="168">
        <f t="shared" si="162"/>
        <v>0</v>
      </c>
      <c r="N136" s="178">
        <f t="shared" si="162"/>
        <v>0</v>
      </c>
      <c r="O136" s="168">
        <f t="shared" si="162"/>
        <v>0</v>
      </c>
      <c r="P136" s="180"/>
      <c r="Q136" s="178">
        <f t="shared" ref="Q136:X136" si="163">SUM(Q135)</f>
        <v>0</v>
      </c>
      <c r="R136" s="168">
        <f t="shared" si="163"/>
        <v>0</v>
      </c>
      <c r="S136" s="178">
        <f t="shared" si="163"/>
        <v>0</v>
      </c>
      <c r="T136" s="168">
        <f t="shared" si="163"/>
        <v>0</v>
      </c>
      <c r="U136" s="178">
        <f t="shared" si="163"/>
        <v>0</v>
      </c>
      <c r="V136" s="168">
        <f t="shared" si="163"/>
        <v>0</v>
      </c>
      <c r="W136" s="178">
        <f t="shared" si="163"/>
        <v>0</v>
      </c>
      <c r="X136" s="168">
        <f t="shared" si="163"/>
        <v>0</v>
      </c>
      <c r="Y136" s="180"/>
      <c r="Z136" s="178">
        <f t="shared" ref="Z136:AG136" si="164">SUM(Z135)</f>
        <v>0</v>
      </c>
      <c r="AA136" s="168">
        <f t="shared" si="164"/>
        <v>0</v>
      </c>
      <c r="AB136" s="178">
        <f t="shared" si="164"/>
        <v>0</v>
      </c>
      <c r="AC136" s="168">
        <f t="shared" si="164"/>
        <v>0</v>
      </c>
      <c r="AD136" s="178">
        <f t="shared" si="164"/>
        <v>0</v>
      </c>
      <c r="AE136" s="168">
        <f t="shared" si="164"/>
        <v>0</v>
      </c>
      <c r="AF136" s="178">
        <f t="shared" si="164"/>
        <v>0</v>
      </c>
      <c r="AG136" s="168">
        <f t="shared" si="164"/>
        <v>0</v>
      </c>
      <c r="AH136" s="180"/>
      <c r="AI136" s="178">
        <f t="shared" ref="AI136:AP136" si="165">SUM(AI135)</f>
        <v>0</v>
      </c>
      <c r="AJ136" s="168">
        <f t="shared" si="165"/>
        <v>0</v>
      </c>
      <c r="AK136" s="178">
        <f t="shared" si="165"/>
        <v>0</v>
      </c>
      <c r="AL136" s="168">
        <f t="shared" si="165"/>
        <v>0</v>
      </c>
      <c r="AM136" s="178">
        <f t="shared" si="165"/>
        <v>0</v>
      </c>
      <c r="AN136" s="168">
        <f t="shared" si="165"/>
        <v>0</v>
      </c>
      <c r="AO136" s="178">
        <f t="shared" si="165"/>
        <v>0</v>
      </c>
      <c r="AP136" s="168">
        <f t="shared" si="165"/>
        <v>0</v>
      </c>
      <c r="AQ136" s="180"/>
      <c r="AR136" s="178">
        <f t="shared" ref="AR136:AY136" si="166">SUM(AR135)</f>
        <v>0</v>
      </c>
      <c r="AS136" s="168">
        <f t="shared" si="166"/>
        <v>0</v>
      </c>
      <c r="AT136" s="178">
        <f t="shared" si="166"/>
        <v>0</v>
      </c>
      <c r="AU136" s="168">
        <f t="shared" si="166"/>
        <v>0</v>
      </c>
      <c r="AV136" s="178">
        <f t="shared" si="166"/>
        <v>0</v>
      </c>
      <c r="AW136" s="168">
        <f t="shared" si="166"/>
        <v>0</v>
      </c>
      <c r="AX136" s="178">
        <f t="shared" si="166"/>
        <v>0</v>
      </c>
      <c r="AY136" s="168">
        <f t="shared" si="166"/>
        <v>0</v>
      </c>
    </row>
    <row r="137" spans="1:51" s="31" customFormat="1">
      <c r="A137" s="182"/>
      <c r="B137" s="185"/>
      <c r="C137" s="188"/>
      <c r="D137" s="190"/>
      <c r="E137" s="183"/>
      <c r="F137" s="182"/>
      <c r="G137" s="182"/>
      <c r="H137" s="83"/>
      <c r="I137" s="197"/>
      <c r="J137" s="83"/>
      <c r="K137" s="197"/>
      <c r="L137" s="83"/>
      <c r="M137" s="197"/>
      <c r="N137" s="83"/>
      <c r="O137" s="197"/>
      <c r="P137" s="89"/>
      <c r="Q137" s="83"/>
      <c r="R137" s="199"/>
      <c r="S137" s="83"/>
      <c r="T137" s="199"/>
      <c r="U137" s="83"/>
      <c r="V137" s="199"/>
      <c r="W137" s="83"/>
      <c r="X137" s="199"/>
      <c r="Y137" s="89"/>
      <c r="Z137" s="83"/>
      <c r="AA137" s="199"/>
      <c r="AB137" s="83"/>
      <c r="AC137" s="199"/>
      <c r="AD137" s="83"/>
      <c r="AE137" s="199"/>
      <c r="AF137" s="83"/>
      <c r="AG137" s="199"/>
      <c r="AH137" s="89"/>
      <c r="AI137" s="83"/>
      <c r="AJ137" s="199"/>
      <c r="AK137" s="83"/>
      <c r="AL137" s="199"/>
      <c r="AM137" s="83"/>
      <c r="AN137" s="199"/>
      <c r="AO137" s="83"/>
      <c r="AP137" s="199"/>
      <c r="AQ137" s="89"/>
      <c r="AR137" s="83"/>
      <c r="AS137" s="199"/>
      <c r="AT137" s="83"/>
      <c r="AU137" s="199"/>
      <c r="AV137" s="83"/>
      <c r="AW137" s="199"/>
      <c r="AX137" s="83"/>
      <c r="AY137" s="199"/>
    </row>
    <row r="138" spans="1:51" s="31" customFormat="1">
      <c r="A138" s="182" t="s">
        <v>106</v>
      </c>
      <c r="B138" s="185">
        <v>53</v>
      </c>
      <c r="C138" s="188">
        <v>45460</v>
      </c>
      <c r="D138" s="190" t="s">
        <v>97</v>
      </c>
      <c r="E138" s="183" t="s">
        <v>49</v>
      </c>
      <c r="F138" s="182" t="s">
        <v>107</v>
      </c>
      <c r="G138" s="182" t="s">
        <v>57</v>
      </c>
      <c r="H138" s="83">
        <v>9.1</v>
      </c>
      <c r="I138" s="197">
        <v>-1.1000000000000001</v>
      </c>
      <c r="J138" s="83" t="s">
        <v>21</v>
      </c>
      <c r="K138" s="197" t="s">
        <v>20</v>
      </c>
      <c r="L138" s="83">
        <v>2.4</v>
      </c>
      <c r="M138" s="197">
        <v>-0.2</v>
      </c>
      <c r="N138" s="83">
        <v>11.5</v>
      </c>
      <c r="O138" s="197">
        <v>-1.3</v>
      </c>
      <c r="P138" s="89"/>
      <c r="Q138" s="83">
        <v>7.2</v>
      </c>
      <c r="R138" s="199">
        <v>-1.1000000000000001</v>
      </c>
      <c r="S138" s="83" t="s">
        <v>21</v>
      </c>
      <c r="T138" s="199" t="s">
        <v>20</v>
      </c>
      <c r="U138" s="83">
        <v>1.9</v>
      </c>
      <c r="V138" s="199">
        <v>-0.2</v>
      </c>
      <c r="W138" s="83">
        <v>9.1</v>
      </c>
      <c r="X138" s="199">
        <v>-1.3</v>
      </c>
      <c r="Y138" s="89"/>
      <c r="Z138" s="83">
        <v>5.0999999999999996</v>
      </c>
      <c r="AA138" s="199">
        <v>-1.1000000000000001</v>
      </c>
      <c r="AB138" s="83" t="s">
        <v>21</v>
      </c>
      <c r="AC138" s="199" t="s">
        <v>20</v>
      </c>
      <c r="AD138" s="83">
        <v>1.4</v>
      </c>
      <c r="AE138" s="199">
        <v>-0.2</v>
      </c>
      <c r="AF138" s="83">
        <v>6.5</v>
      </c>
      <c r="AG138" s="199">
        <v>-1.3</v>
      </c>
      <c r="AH138" s="89"/>
      <c r="AI138" s="83">
        <v>2.9</v>
      </c>
      <c r="AJ138" s="199">
        <v>-1.1000000000000001</v>
      </c>
      <c r="AK138" s="83" t="s">
        <v>21</v>
      </c>
      <c r="AL138" s="199" t="s">
        <v>20</v>
      </c>
      <c r="AM138" s="83">
        <v>0.8</v>
      </c>
      <c r="AN138" s="199">
        <v>-0.2</v>
      </c>
      <c r="AO138" s="83">
        <v>3.7</v>
      </c>
      <c r="AP138" s="199">
        <v>-1.3</v>
      </c>
      <c r="AQ138" s="89"/>
      <c r="AR138" s="83">
        <v>0.8</v>
      </c>
      <c r="AS138" s="199">
        <v>-1.1000000000000001</v>
      </c>
      <c r="AT138" s="83" t="s">
        <v>21</v>
      </c>
      <c r="AU138" s="199" t="s">
        <v>20</v>
      </c>
      <c r="AV138" s="83">
        <v>0.2</v>
      </c>
      <c r="AW138" s="199">
        <v>-0.2</v>
      </c>
      <c r="AX138" s="83">
        <v>1</v>
      </c>
      <c r="AY138" s="199">
        <v>-1.3</v>
      </c>
    </row>
    <row r="139" spans="1:51" s="31" customFormat="1">
      <c r="A139" s="182" t="s">
        <v>106</v>
      </c>
      <c r="B139" s="185">
        <v>196</v>
      </c>
      <c r="C139" s="188">
        <v>45460</v>
      </c>
      <c r="D139" s="190" t="s">
        <v>97</v>
      </c>
      <c r="E139" s="183" t="s">
        <v>49</v>
      </c>
      <c r="F139" s="182" t="s">
        <v>108</v>
      </c>
      <c r="G139" s="182" t="s">
        <v>57</v>
      </c>
      <c r="H139" s="83">
        <v>0</v>
      </c>
      <c r="I139" s="197">
        <v>0</v>
      </c>
      <c r="J139" s="83">
        <v>0</v>
      </c>
      <c r="K139" s="197">
        <v>0</v>
      </c>
      <c r="L139" s="83" t="s">
        <v>26</v>
      </c>
      <c r="M139" s="197" t="s">
        <v>26</v>
      </c>
      <c r="N139" s="83" t="s">
        <v>26</v>
      </c>
      <c r="O139" s="197" t="s">
        <v>26</v>
      </c>
      <c r="P139" s="89"/>
      <c r="Q139" s="83">
        <v>0</v>
      </c>
      <c r="R139" s="199">
        <v>0</v>
      </c>
      <c r="S139" s="83">
        <v>0</v>
      </c>
      <c r="T139" s="199">
        <v>0</v>
      </c>
      <c r="U139" s="83" t="s">
        <v>26</v>
      </c>
      <c r="V139" s="199" t="s">
        <v>26</v>
      </c>
      <c r="W139" s="83" t="s">
        <v>26</v>
      </c>
      <c r="X139" s="199" t="s">
        <v>26</v>
      </c>
      <c r="Y139" s="89"/>
      <c r="Z139" s="83">
        <v>0</v>
      </c>
      <c r="AA139" s="199">
        <v>0</v>
      </c>
      <c r="AB139" s="83">
        <v>0</v>
      </c>
      <c r="AC139" s="199">
        <v>0</v>
      </c>
      <c r="AD139" s="83" t="s">
        <v>26</v>
      </c>
      <c r="AE139" s="199" t="s">
        <v>26</v>
      </c>
      <c r="AF139" s="83" t="s">
        <v>26</v>
      </c>
      <c r="AG139" s="199" t="s">
        <v>26</v>
      </c>
      <c r="AH139" s="89"/>
      <c r="AI139" s="83">
        <v>0</v>
      </c>
      <c r="AJ139" s="199">
        <v>0</v>
      </c>
      <c r="AK139" s="83">
        <v>0</v>
      </c>
      <c r="AL139" s="199">
        <v>0</v>
      </c>
      <c r="AM139" s="83" t="s">
        <v>26</v>
      </c>
      <c r="AN139" s="199" t="s">
        <v>26</v>
      </c>
      <c r="AO139" s="83" t="s">
        <v>26</v>
      </c>
      <c r="AP139" s="199" t="s">
        <v>26</v>
      </c>
      <c r="AQ139" s="89"/>
      <c r="AR139" s="83">
        <v>0</v>
      </c>
      <c r="AS139" s="199">
        <v>0</v>
      </c>
      <c r="AT139" s="83">
        <v>0</v>
      </c>
      <c r="AU139" s="199">
        <v>0</v>
      </c>
      <c r="AV139" s="83" t="s">
        <v>26</v>
      </c>
      <c r="AW139" s="199" t="s">
        <v>26</v>
      </c>
      <c r="AX139" s="83" t="s">
        <v>26</v>
      </c>
      <c r="AY139" s="199" t="s">
        <v>26</v>
      </c>
    </row>
    <row r="140" spans="1:51" s="31" customFormat="1">
      <c r="A140" s="182" t="s">
        <v>106</v>
      </c>
      <c r="B140" s="185">
        <v>304</v>
      </c>
      <c r="C140" s="188">
        <v>45460</v>
      </c>
      <c r="D140" s="190" t="s">
        <v>97</v>
      </c>
      <c r="E140" s="183" t="s">
        <v>49</v>
      </c>
      <c r="F140" s="182" t="s">
        <v>110</v>
      </c>
      <c r="G140" s="182" t="s">
        <v>111</v>
      </c>
      <c r="H140" s="83">
        <v>-2.2999999999999998</v>
      </c>
      <c r="I140" s="197">
        <v>-2.2999999999999998</v>
      </c>
      <c r="J140" s="83">
        <v>-3.1</v>
      </c>
      <c r="K140" s="197">
        <v>-3.2</v>
      </c>
      <c r="L140" s="83">
        <v>0</v>
      </c>
      <c r="M140" s="197">
        <v>0</v>
      </c>
      <c r="N140" s="83">
        <v>-5.4</v>
      </c>
      <c r="O140" s="197">
        <v>-5.5</v>
      </c>
      <c r="P140" s="89"/>
      <c r="Q140" s="83">
        <v>-2.8</v>
      </c>
      <c r="R140" s="199">
        <v>-2.8</v>
      </c>
      <c r="S140" s="83">
        <v>-2.4</v>
      </c>
      <c r="T140" s="199">
        <v>-2.4</v>
      </c>
      <c r="U140" s="83">
        <v>0</v>
      </c>
      <c r="V140" s="199">
        <v>0</v>
      </c>
      <c r="W140" s="83">
        <v>-5.2</v>
      </c>
      <c r="X140" s="199">
        <v>-5.2</v>
      </c>
      <c r="Y140" s="89"/>
      <c r="Z140" s="83">
        <v>-2.7</v>
      </c>
      <c r="AA140" s="199">
        <v>-2.7</v>
      </c>
      <c r="AB140" s="83">
        <v>-2.2000000000000002</v>
      </c>
      <c r="AC140" s="199">
        <v>-2.2000000000000002</v>
      </c>
      <c r="AD140" s="83">
        <v>0</v>
      </c>
      <c r="AE140" s="199">
        <v>0</v>
      </c>
      <c r="AF140" s="83">
        <v>-4.9000000000000004</v>
      </c>
      <c r="AG140" s="199">
        <v>-4.9000000000000004</v>
      </c>
      <c r="AH140" s="89"/>
      <c r="AI140" s="83">
        <v>-2.5</v>
      </c>
      <c r="AJ140" s="199">
        <v>-2.5</v>
      </c>
      <c r="AK140" s="83">
        <v>-2.1</v>
      </c>
      <c r="AL140" s="199">
        <v>-2.1</v>
      </c>
      <c r="AM140" s="83">
        <v>0</v>
      </c>
      <c r="AN140" s="199">
        <v>0</v>
      </c>
      <c r="AO140" s="83">
        <v>-4.5999999999999996</v>
      </c>
      <c r="AP140" s="199">
        <v>-4.5999999999999996</v>
      </c>
      <c r="AQ140" s="89"/>
      <c r="AR140" s="83">
        <v>-2.2999999999999998</v>
      </c>
      <c r="AS140" s="199">
        <v>-2.2999999999999998</v>
      </c>
      <c r="AT140" s="83">
        <v>-2</v>
      </c>
      <c r="AU140" s="199">
        <v>-2</v>
      </c>
      <c r="AV140" s="83">
        <v>0</v>
      </c>
      <c r="AW140" s="199">
        <v>0</v>
      </c>
      <c r="AX140" s="83">
        <v>-4.3</v>
      </c>
      <c r="AY140" s="199">
        <v>-4.3</v>
      </c>
    </row>
    <row r="141" spans="1:51" s="31" customFormat="1">
      <c r="A141" s="182" t="s">
        <v>106</v>
      </c>
      <c r="B141" s="185">
        <v>321</v>
      </c>
      <c r="C141" s="188">
        <v>45460</v>
      </c>
      <c r="D141" s="190" t="s">
        <v>97</v>
      </c>
      <c r="E141" s="183" t="s">
        <v>49</v>
      </c>
      <c r="F141" s="182" t="s">
        <v>109</v>
      </c>
      <c r="G141" s="182" t="s">
        <v>47</v>
      </c>
      <c r="H141" s="83">
        <v>0</v>
      </c>
      <c r="I141" s="197">
        <v>0</v>
      </c>
      <c r="J141" s="83">
        <v>0</v>
      </c>
      <c r="K141" s="197">
        <v>0</v>
      </c>
      <c r="L141" s="83">
        <v>0</v>
      </c>
      <c r="M141" s="197">
        <v>-0.89999999999999991</v>
      </c>
      <c r="N141" s="83">
        <v>0</v>
      </c>
      <c r="O141" s="197">
        <v>-0.89999999999999991</v>
      </c>
      <c r="P141" s="89"/>
      <c r="Q141" s="83">
        <v>0</v>
      </c>
      <c r="R141" s="199">
        <v>0</v>
      </c>
      <c r="S141" s="83">
        <v>0</v>
      </c>
      <c r="T141" s="199">
        <v>0</v>
      </c>
      <c r="U141" s="83">
        <v>-0.8</v>
      </c>
      <c r="V141" s="199">
        <v>-0.8</v>
      </c>
      <c r="W141" s="83">
        <v>-0.8</v>
      </c>
      <c r="X141" s="199">
        <v>-0.8</v>
      </c>
      <c r="Y141" s="89"/>
      <c r="Z141" s="83">
        <v>0</v>
      </c>
      <c r="AA141" s="199">
        <v>0</v>
      </c>
      <c r="AB141" s="83">
        <v>0</v>
      </c>
      <c r="AC141" s="199">
        <v>0</v>
      </c>
      <c r="AD141" s="83">
        <v>-1.1000000000000001</v>
      </c>
      <c r="AE141" s="199">
        <v>-1.1000000000000001</v>
      </c>
      <c r="AF141" s="83">
        <v>-1.1000000000000001</v>
      </c>
      <c r="AG141" s="199">
        <v>-1.1000000000000001</v>
      </c>
      <c r="AH141" s="89"/>
      <c r="AI141" s="83">
        <v>0</v>
      </c>
      <c r="AJ141" s="199">
        <v>0</v>
      </c>
      <c r="AK141" s="83">
        <v>0</v>
      </c>
      <c r="AL141" s="199">
        <v>0</v>
      </c>
      <c r="AM141" s="83">
        <v>-6.1</v>
      </c>
      <c r="AN141" s="199">
        <v>-6.1</v>
      </c>
      <c r="AO141" s="83">
        <v>-6.1</v>
      </c>
      <c r="AP141" s="199">
        <v>-6.1</v>
      </c>
      <c r="AQ141" s="89"/>
      <c r="AR141" s="83">
        <v>0</v>
      </c>
      <c r="AS141" s="199">
        <v>0</v>
      </c>
      <c r="AT141" s="83">
        <v>0</v>
      </c>
      <c r="AU141" s="199">
        <v>0</v>
      </c>
      <c r="AV141" s="83">
        <v>-9.5</v>
      </c>
      <c r="AW141" s="199">
        <v>-9.5</v>
      </c>
      <c r="AX141" s="83">
        <v>-9.5</v>
      </c>
      <c r="AY141" s="199">
        <v>-9.5</v>
      </c>
    </row>
    <row r="142" spans="1:51" s="31" customFormat="1">
      <c r="A142" s="182" t="s">
        <v>106</v>
      </c>
      <c r="B142" s="185">
        <v>337</v>
      </c>
      <c r="C142" s="188">
        <v>45460</v>
      </c>
      <c r="D142" s="190" t="s">
        <v>97</v>
      </c>
      <c r="E142" s="183" t="s">
        <v>49</v>
      </c>
      <c r="F142" s="182" t="s">
        <v>112</v>
      </c>
      <c r="G142" s="182" t="s">
        <v>113</v>
      </c>
      <c r="H142" s="83">
        <v>-5</v>
      </c>
      <c r="I142" s="197">
        <v>0</v>
      </c>
      <c r="J142" s="83">
        <v>0</v>
      </c>
      <c r="K142" s="197">
        <v>0</v>
      </c>
      <c r="L142" s="83">
        <v>0</v>
      </c>
      <c r="M142" s="197">
        <v>0</v>
      </c>
      <c r="N142" s="83">
        <v>-5</v>
      </c>
      <c r="O142" s="197">
        <v>0</v>
      </c>
      <c r="P142" s="89"/>
      <c r="Q142" s="83">
        <v>-5</v>
      </c>
      <c r="R142" s="199">
        <v>0</v>
      </c>
      <c r="S142" s="83">
        <v>0</v>
      </c>
      <c r="T142" s="199">
        <v>0</v>
      </c>
      <c r="U142" s="83">
        <v>0</v>
      </c>
      <c r="V142" s="199">
        <v>0</v>
      </c>
      <c r="W142" s="83">
        <v>-5</v>
      </c>
      <c r="X142" s="199">
        <v>0</v>
      </c>
      <c r="Y142" s="89"/>
      <c r="Z142" s="83">
        <v>-5</v>
      </c>
      <c r="AA142" s="199">
        <v>0</v>
      </c>
      <c r="AB142" s="83">
        <v>0</v>
      </c>
      <c r="AC142" s="199">
        <v>0</v>
      </c>
      <c r="AD142" s="83">
        <v>0</v>
      </c>
      <c r="AE142" s="199">
        <v>0</v>
      </c>
      <c r="AF142" s="83">
        <v>-5</v>
      </c>
      <c r="AG142" s="199">
        <v>0</v>
      </c>
      <c r="AH142" s="89"/>
      <c r="AI142" s="83">
        <v>0</v>
      </c>
      <c r="AJ142" s="199">
        <v>0</v>
      </c>
      <c r="AK142" s="83">
        <v>0</v>
      </c>
      <c r="AL142" s="199">
        <v>0</v>
      </c>
      <c r="AM142" s="83">
        <v>0</v>
      </c>
      <c r="AN142" s="199">
        <v>0</v>
      </c>
      <c r="AO142" s="83">
        <v>0</v>
      </c>
      <c r="AP142" s="199">
        <v>0</v>
      </c>
      <c r="AQ142" s="89"/>
      <c r="AR142" s="83">
        <v>0</v>
      </c>
      <c r="AS142" s="199">
        <v>0</v>
      </c>
      <c r="AT142" s="83">
        <v>0</v>
      </c>
      <c r="AU142" s="199">
        <v>0</v>
      </c>
      <c r="AV142" s="83">
        <v>0</v>
      </c>
      <c r="AW142" s="199">
        <v>0</v>
      </c>
      <c r="AX142" s="83">
        <v>0</v>
      </c>
      <c r="AY142" s="199">
        <v>0</v>
      </c>
    </row>
    <row r="143" spans="1:51" s="31" customFormat="1">
      <c r="A143" s="182" t="s">
        <v>106</v>
      </c>
      <c r="B143" s="185">
        <v>339</v>
      </c>
      <c r="C143" s="188">
        <v>45460</v>
      </c>
      <c r="D143" s="190" t="s">
        <v>97</v>
      </c>
      <c r="E143" s="183" t="s">
        <v>49</v>
      </c>
      <c r="F143" s="182" t="s">
        <v>101</v>
      </c>
      <c r="G143" s="182" t="s">
        <v>57</v>
      </c>
      <c r="H143" s="83">
        <v>-76.7</v>
      </c>
      <c r="I143" s="197">
        <v>0</v>
      </c>
      <c r="J143" s="83" t="s">
        <v>20</v>
      </c>
      <c r="K143" s="197">
        <v>0</v>
      </c>
      <c r="L143" s="83">
        <v>-20.5</v>
      </c>
      <c r="M143" s="197">
        <v>0</v>
      </c>
      <c r="N143" s="83">
        <v>-97.2</v>
      </c>
      <c r="O143" s="197">
        <v>0</v>
      </c>
      <c r="P143" s="89"/>
      <c r="Q143" s="83">
        <v>0</v>
      </c>
      <c r="R143" s="199">
        <v>0</v>
      </c>
      <c r="S143" s="83">
        <v>0</v>
      </c>
      <c r="T143" s="199">
        <v>0</v>
      </c>
      <c r="U143" s="83">
        <v>0</v>
      </c>
      <c r="V143" s="199">
        <v>0</v>
      </c>
      <c r="W143" s="83">
        <v>0</v>
      </c>
      <c r="X143" s="199">
        <v>0</v>
      </c>
      <c r="Y143" s="89"/>
      <c r="Z143" s="83">
        <v>0</v>
      </c>
      <c r="AA143" s="199">
        <v>0</v>
      </c>
      <c r="AB143" s="83">
        <v>0</v>
      </c>
      <c r="AC143" s="199">
        <v>0</v>
      </c>
      <c r="AD143" s="83">
        <v>0</v>
      </c>
      <c r="AE143" s="199">
        <v>0</v>
      </c>
      <c r="AF143" s="83">
        <v>0</v>
      </c>
      <c r="AG143" s="199">
        <v>0</v>
      </c>
      <c r="AH143" s="89"/>
      <c r="AI143" s="83">
        <v>0</v>
      </c>
      <c r="AJ143" s="199">
        <v>0</v>
      </c>
      <c r="AK143" s="83">
        <v>0</v>
      </c>
      <c r="AL143" s="199">
        <v>0</v>
      </c>
      <c r="AM143" s="83">
        <v>0</v>
      </c>
      <c r="AN143" s="199">
        <v>0</v>
      </c>
      <c r="AO143" s="83">
        <v>0</v>
      </c>
      <c r="AP143" s="199">
        <v>0</v>
      </c>
      <c r="AQ143" s="89"/>
      <c r="AR143" s="83">
        <v>0</v>
      </c>
      <c r="AS143" s="199">
        <v>0</v>
      </c>
      <c r="AT143" s="83">
        <v>0</v>
      </c>
      <c r="AU143" s="199">
        <v>0</v>
      </c>
      <c r="AV143" s="83">
        <v>0</v>
      </c>
      <c r="AW143" s="199">
        <v>0</v>
      </c>
      <c r="AX143" s="83">
        <v>0</v>
      </c>
      <c r="AY143" s="199">
        <v>0</v>
      </c>
    </row>
    <row r="144" spans="1:51" s="31" customFormat="1">
      <c r="A144" s="182" t="s">
        <v>106</v>
      </c>
      <c r="B144" s="185">
        <v>352</v>
      </c>
      <c r="C144" s="188">
        <v>45460</v>
      </c>
      <c r="D144" s="190" t="s">
        <v>97</v>
      </c>
      <c r="E144" s="183" t="s">
        <v>49</v>
      </c>
      <c r="F144" s="182" t="s">
        <v>100</v>
      </c>
      <c r="G144" s="182" t="s">
        <v>57</v>
      </c>
      <c r="H144" s="83">
        <v>-63.3</v>
      </c>
      <c r="I144" s="197">
        <v>0</v>
      </c>
      <c r="J144" s="83" t="s">
        <v>20</v>
      </c>
      <c r="K144" s="197">
        <v>0</v>
      </c>
      <c r="L144" s="83">
        <v>-16.899999999999999</v>
      </c>
      <c r="M144" s="197">
        <v>0</v>
      </c>
      <c r="N144" s="83">
        <v>-80.2</v>
      </c>
      <c r="O144" s="197">
        <v>0</v>
      </c>
      <c r="P144" s="89"/>
      <c r="Q144" s="83">
        <v>0</v>
      </c>
      <c r="R144" s="199">
        <v>0</v>
      </c>
      <c r="S144" s="83">
        <v>0</v>
      </c>
      <c r="T144" s="199">
        <v>0</v>
      </c>
      <c r="U144" s="83">
        <v>0</v>
      </c>
      <c r="V144" s="199">
        <v>0</v>
      </c>
      <c r="W144" s="83">
        <v>0</v>
      </c>
      <c r="X144" s="199">
        <v>0</v>
      </c>
      <c r="Y144" s="89"/>
      <c r="Z144" s="83">
        <v>0</v>
      </c>
      <c r="AA144" s="199">
        <v>0</v>
      </c>
      <c r="AB144" s="83">
        <v>0</v>
      </c>
      <c r="AC144" s="199">
        <v>0</v>
      </c>
      <c r="AD144" s="83">
        <v>0</v>
      </c>
      <c r="AE144" s="199">
        <v>0</v>
      </c>
      <c r="AF144" s="83">
        <v>0</v>
      </c>
      <c r="AG144" s="199">
        <v>0</v>
      </c>
      <c r="AH144" s="89"/>
      <c r="AI144" s="83">
        <v>0</v>
      </c>
      <c r="AJ144" s="199">
        <v>0</v>
      </c>
      <c r="AK144" s="83">
        <v>0</v>
      </c>
      <c r="AL144" s="199">
        <v>0</v>
      </c>
      <c r="AM144" s="83">
        <v>0</v>
      </c>
      <c r="AN144" s="199">
        <v>0</v>
      </c>
      <c r="AO144" s="83">
        <v>0</v>
      </c>
      <c r="AP144" s="199">
        <v>0</v>
      </c>
      <c r="AQ144" s="89"/>
      <c r="AR144" s="83">
        <v>0</v>
      </c>
      <c r="AS144" s="199">
        <v>0</v>
      </c>
      <c r="AT144" s="83">
        <v>0</v>
      </c>
      <c r="AU144" s="199">
        <v>0</v>
      </c>
      <c r="AV144" s="83">
        <v>0</v>
      </c>
      <c r="AW144" s="199">
        <v>0</v>
      </c>
      <c r="AX144" s="83">
        <v>0</v>
      </c>
      <c r="AY144" s="199">
        <v>0</v>
      </c>
    </row>
    <row r="145" spans="1:51" s="31" customFormat="1">
      <c r="A145" s="182" t="s">
        <v>106</v>
      </c>
      <c r="B145" s="185">
        <v>388</v>
      </c>
      <c r="C145" s="188">
        <v>45460</v>
      </c>
      <c r="D145" s="190" t="s">
        <v>97</v>
      </c>
      <c r="E145" s="183" t="s">
        <v>49</v>
      </c>
      <c r="F145" s="182" t="s">
        <v>99</v>
      </c>
      <c r="G145" s="182" t="s">
        <v>57</v>
      </c>
      <c r="H145" s="83">
        <v>-0.7</v>
      </c>
      <c r="I145" s="197">
        <v>-0.7</v>
      </c>
      <c r="J145" s="83" t="s">
        <v>20</v>
      </c>
      <c r="K145" s="197" t="s">
        <v>20</v>
      </c>
      <c r="L145" s="83">
        <v>-0.2</v>
      </c>
      <c r="M145" s="197">
        <v>-0.2</v>
      </c>
      <c r="N145" s="83">
        <v>-0.9</v>
      </c>
      <c r="O145" s="197">
        <v>-0.9</v>
      </c>
      <c r="P145" s="89"/>
      <c r="Q145" s="83">
        <v>-0.7</v>
      </c>
      <c r="R145" s="199">
        <v>-0.7</v>
      </c>
      <c r="S145" s="83" t="s">
        <v>20</v>
      </c>
      <c r="T145" s="199" t="s">
        <v>20</v>
      </c>
      <c r="U145" s="83">
        <v>-0.2</v>
      </c>
      <c r="V145" s="199">
        <v>-0.2</v>
      </c>
      <c r="W145" s="83">
        <v>-0.9</v>
      </c>
      <c r="X145" s="199">
        <v>-0.9</v>
      </c>
      <c r="Y145" s="89"/>
      <c r="Z145" s="83">
        <v>-0.7</v>
      </c>
      <c r="AA145" s="199">
        <v>-0.7</v>
      </c>
      <c r="AB145" s="83" t="s">
        <v>20</v>
      </c>
      <c r="AC145" s="199" t="s">
        <v>20</v>
      </c>
      <c r="AD145" s="83">
        <v>-0.2</v>
      </c>
      <c r="AE145" s="199">
        <v>-0.2</v>
      </c>
      <c r="AF145" s="83">
        <v>-0.9</v>
      </c>
      <c r="AG145" s="199">
        <v>-0.9</v>
      </c>
      <c r="AH145" s="89"/>
      <c r="AI145" s="83">
        <v>-0.7</v>
      </c>
      <c r="AJ145" s="199">
        <v>-0.7</v>
      </c>
      <c r="AK145" s="83" t="s">
        <v>20</v>
      </c>
      <c r="AL145" s="199" t="s">
        <v>20</v>
      </c>
      <c r="AM145" s="83">
        <v>-0.2</v>
      </c>
      <c r="AN145" s="199">
        <v>-0.2</v>
      </c>
      <c r="AO145" s="83">
        <v>-0.9</v>
      </c>
      <c r="AP145" s="199">
        <v>-0.9</v>
      </c>
      <c r="AQ145" s="89"/>
      <c r="AR145" s="83">
        <v>-0.7</v>
      </c>
      <c r="AS145" s="199">
        <v>-0.7</v>
      </c>
      <c r="AT145" s="83" t="s">
        <v>20</v>
      </c>
      <c r="AU145" s="199" t="s">
        <v>20</v>
      </c>
      <c r="AV145" s="83">
        <v>-0.2</v>
      </c>
      <c r="AW145" s="199">
        <v>-0.2</v>
      </c>
      <c r="AX145" s="83">
        <v>-0.9</v>
      </c>
      <c r="AY145" s="199">
        <v>-0.9</v>
      </c>
    </row>
    <row r="146" spans="1:51" s="31" customFormat="1">
      <c r="A146" s="182" t="s">
        <v>106</v>
      </c>
      <c r="B146" s="185">
        <v>403</v>
      </c>
      <c r="C146" s="188">
        <v>45460</v>
      </c>
      <c r="D146" s="190" t="s">
        <v>97</v>
      </c>
      <c r="E146" s="183" t="s">
        <v>49</v>
      </c>
      <c r="F146" s="182" t="s">
        <v>102</v>
      </c>
      <c r="G146" s="182" t="s">
        <v>57</v>
      </c>
      <c r="H146" s="83">
        <v>-15.7</v>
      </c>
      <c r="I146" s="197">
        <v>0</v>
      </c>
      <c r="J146" s="83" t="s">
        <v>20</v>
      </c>
      <c r="K146" s="197">
        <v>0</v>
      </c>
      <c r="L146" s="83">
        <v>-4.0999999999999996</v>
      </c>
      <c r="M146" s="197">
        <v>0</v>
      </c>
      <c r="N146" s="83">
        <v>-19.8</v>
      </c>
      <c r="O146" s="197">
        <v>0</v>
      </c>
      <c r="P146" s="89"/>
      <c r="Q146" s="83">
        <v>0</v>
      </c>
      <c r="R146" s="199">
        <v>0</v>
      </c>
      <c r="S146" s="83">
        <v>0</v>
      </c>
      <c r="T146" s="199">
        <v>0</v>
      </c>
      <c r="U146" s="83">
        <v>0</v>
      </c>
      <c r="V146" s="199">
        <v>0</v>
      </c>
      <c r="W146" s="83">
        <v>0</v>
      </c>
      <c r="X146" s="199">
        <v>0</v>
      </c>
      <c r="Y146" s="89"/>
      <c r="Z146" s="83">
        <v>0</v>
      </c>
      <c r="AA146" s="199">
        <v>0</v>
      </c>
      <c r="AB146" s="83">
        <v>0</v>
      </c>
      <c r="AC146" s="199">
        <v>0</v>
      </c>
      <c r="AD146" s="83">
        <v>0</v>
      </c>
      <c r="AE146" s="199">
        <v>0</v>
      </c>
      <c r="AF146" s="83">
        <v>0</v>
      </c>
      <c r="AG146" s="199">
        <v>0</v>
      </c>
      <c r="AH146" s="89"/>
      <c r="AI146" s="83">
        <v>0</v>
      </c>
      <c r="AJ146" s="199">
        <v>0</v>
      </c>
      <c r="AK146" s="83">
        <v>0</v>
      </c>
      <c r="AL146" s="199">
        <v>0</v>
      </c>
      <c r="AM146" s="83">
        <v>0</v>
      </c>
      <c r="AN146" s="199">
        <v>0</v>
      </c>
      <c r="AO146" s="83">
        <v>0</v>
      </c>
      <c r="AP146" s="199">
        <v>0</v>
      </c>
      <c r="AQ146" s="89"/>
      <c r="AR146" s="83">
        <v>0</v>
      </c>
      <c r="AS146" s="199">
        <v>0</v>
      </c>
      <c r="AT146" s="83">
        <v>0</v>
      </c>
      <c r="AU146" s="199">
        <v>0</v>
      </c>
      <c r="AV146" s="83">
        <v>0</v>
      </c>
      <c r="AW146" s="199">
        <v>0</v>
      </c>
      <c r="AX146" s="83">
        <v>0</v>
      </c>
      <c r="AY146" s="199">
        <v>0</v>
      </c>
    </row>
    <row r="147" spans="1:51" s="31" customFormat="1">
      <c r="A147" s="182" t="s">
        <v>106</v>
      </c>
      <c r="B147" s="185">
        <v>426</v>
      </c>
      <c r="C147" s="188">
        <v>45460</v>
      </c>
      <c r="D147" s="190">
        <v>7073</v>
      </c>
      <c r="E147" s="183" t="s">
        <v>49</v>
      </c>
      <c r="F147" s="182" t="s">
        <v>103</v>
      </c>
      <c r="G147" s="182" t="s">
        <v>98</v>
      </c>
      <c r="H147" s="83">
        <v>0</v>
      </c>
      <c r="I147" s="197">
        <v>-27.5</v>
      </c>
      <c r="J147" s="83">
        <v>0</v>
      </c>
      <c r="K147" s="197">
        <v>27.5</v>
      </c>
      <c r="L147" s="83">
        <v>0</v>
      </c>
      <c r="M147" s="197">
        <v>0</v>
      </c>
      <c r="N147" s="83">
        <v>0</v>
      </c>
      <c r="O147" s="197">
        <v>0</v>
      </c>
      <c r="P147" s="89"/>
      <c r="Q147" s="83">
        <v>-27.5</v>
      </c>
      <c r="R147" s="199">
        <v>-27.5</v>
      </c>
      <c r="S147" s="83">
        <v>27.5</v>
      </c>
      <c r="T147" s="199">
        <v>27.5</v>
      </c>
      <c r="U147" s="83">
        <v>0</v>
      </c>
      <c r="V147" s="199">
        <v>0</v>
      </c>
      <c r="W147" s="83">
        <v>0</v>
      </c>
      <c r="X147" s="199">
        <v>0</v>
      </c>
      <c r="Y147" s="89"/>
      <c r="Z147" s="83">
        <v>-27.5</v>
      </c>
      <c r="AA147" s="199">
        <v>-27.5</v>
      </c>
      <c r="AB147" s="83">
        <v>27.5</v>
      </c>
      <c r="AC147" s="199">
        <v>27.5</v>
      </c>
      <c r="AD147" s="83">
        <v>0</v>
      </c>
      <c r="AE147" s="199">
        <v>0</v>
      </c>
      <c r="AF147" s="83">
        <v>0</v>
      </c>
      <c r="AG147" s="199">
        <v>0</v>
      </c>
      <c r="AH147" s="89"/>
      <c r="AI147" s="83">
        <v>-27.5</v>
      </c>
      <c r="AJ147" s="199">
        <v>-27.5</v>
      </c>
      <c r="AK147" s="83">
        <v>27.5</v>
      </c>
      <c r="AL147" s="199">
        <v>27.5</v>
      </c>
      <c r="AM147" s="83">
        <v>0</v>
      </c>
      <c r="AN147" s="199">
        <v>0</v>
      </c>
      <c r="AO147" s="83">
        <v>0</v>
      </c>
      <c r="AP147" s="199">
        <v>0</v>
      </c>
      <c r="AQ147" s="89"/>
      <c r="AR147" s="83">
        <v>-27.5</v>
      </c>
      <c r="AS147" s="199">
        <v>-27.5</v>
      </c>
      <c r="AT147" s="83">
        <v>27.5</v>
      </c>
      <c r="AU147" s="199">
        <v>27.5</v>
      </c>
      <c r="AV147" s="83">
        <v>0</v>
      </c>
      <c r="AW147" s="199">
        <v>0</v>
      </c>
      <c r="AX147" s="83">
        <v>0</v>
      </c>
      <c r="AY147" s="199">
        <v>0</v>
      </c>
    </row>
    <row r="148" spans="1:51" s="31" customFormat="1">
      <c r="A148" s="182" t="s">
        <v>106</v>
      </c>
      <c r="B148" s="185">
        <v>426</v>
      </c>
      <c r="C148" s="188">
        <v>45460</v>
      </c>
      <c r="D148" s="190" t="s">
        <v>97</v>
      </c>
      <c r="E148" s="183" t="s">
        <v>49</v>
      </c>
      <c r="F148" s="182" t="s">
        <v>104</v>
      </c>
      <c r="G148" s="182" t="s">
        <v>98</v>
      </c>
      <c r="H148" s="83">
        <v>0</v>
      </c>
      <c r="I148" s="197">
        <v>0</v>
      </c>
      <c r="J148" s="83">
        <v>0</v>
      </c>
      <c r="K148" s="197">
        <v>-27.5</v>
      </c>
      <c r="L148" s="83">
        <v>0</v>
      </c>
      <c r="M148" s="197">
        <v>0</v>
      </c>
      <c r="N148" s="83">
        <v>0</v>
      </c>
      <c r="O148" s="197">
        <v>-27.5</v>
      </c>
      <c r="P148" s="89"/>
      <c r="Q148" s="83">
        <v>0</v>
      </c>
      <c r="R148" s="199">
        <v>0</v>
      </c>
      <c r="S148" s="83">
        <v>-27.5</v>
      </c>
      <c r="T148" s="199">
        <v>-27.5</v>
      </c>
      <c r="U148" s="83">
        <v>0</v>
      </c>
      <c r="V148" s="199">
        <v>0</v>
      </c>
      <c r="W148" s="83">
        <v>-27.5</v>
      </c>
      <c r="X148" s="199">
        <v>-27.5</v>
      </c>
      <c r="Y148" s="89"/>
      <c r="Z148" s="83">
        <v>0</v>
      </c>
      <c r="AA148" s="199">
        <v>0</v>
      </c>
      <c r="AB148" s="83">
        <v>-27.5</v>
      </c>
      <c r="AC148" s="199">
        <v>-27.5</v>
      </c>
      <c r="AD148" s="83">
        <v>0</v>
      </c>
      <c r="AE148" s="199">
        <v>0</v>
      </c>
      <c r="AF148" s="83">
        <v>-27.5</v>
      </c>
      <c r="AG148" s="199">
        <v>-27.5</v>
      </c>
      <c r="AH148" s="89"/>
      <c r="AI148" s="83">
        <v>0</v>
      </c>
      <c r="AJ148" s="199">
        <v>0</v>
      </c>
      <c r="AK148" s="83">
        <v>-27.5</v>
      </c>
      <c r="AL148" s="199">
        <v>-27.5</v>
      </c>
      <c r="AM148" s="83">
        <v>0</v>
      </c>
      <c r="AN148" s="199">
        <v>0</v>
      </c>
      <c r="AO148" s="83">
        <v>-27.5</v>
      </c>
      <c r="AP148" s="199">
        <v>-27.5</v>
      </c>
      <c r="AQ148" s="89"/>
      <c r="AR148" s="83">
        <v>0</v>
      </c>
      <c r="AS148" s="199">
        <v>0</v>
      </c>
      <c r="AT148" s="83">
        <v>-27.5</v>
      </c>
      <c r="AU148" s="199">
        <v>-27.5</v>
      </c>
      <c r="AV148" s="83">
        <v>0</v>
      </c>
      <c r="AW148" s="199">
        <v>0</v>
      </c>
      <c r="AX148" s="83">
        <v>-27.5</v>
      </c>
      <c r="AY148" s="199">
        <v>-27.5</v>
      </c>
    </row>
    <row r="149" spans="1:51" s="31" customFormat="1">
      <c r="A149" s="182" t="s">
        <v>106</v>
      </c>
      <c r="B149" s="185">
        <v>443</v>
      </c>
      <c r="C149" s="188">
        <v>45460</v>
      </c>
      <c r="D149" s="190" t="s">
        <v>97</v>
      </c>
      <c r="E149" s="183" t="s">
        <v>49</v>
      </c>
      <c r="F149" s="182" t="s">
        <v>114</v>
      </c>
      <c r="G149" s="182" t="s">
        <v>115</v>
      </c>
      <c r="H149" s="83">
        <v>0</v>
      </c>
      <c r="I149" s="197">
        <v>0</v>
      </c>
      <c r="J149" s="83">
        <v>0</v>
      </c>
      <c r="K149" s="197">
        <v>0</v>
      </c>
      <c r="L149" s="83">
        <v>0</v>
      </c>
      <c r="M149" s="197">
        <v>0</v>
      </c>
      <c r="N149" s="83">
        <v>0</v>
      </c>
      <c r="O149" s="197">
        <v>0</v>
      </c>
      <c r="P149" s="89"/>
      <c r="Q149" s="83" t="s">
        <v>20</v>
      </c>
      <c r="R149" s="199">
        <v>0</v>
      </c>
      <c r="S149" s="83">
        <v>-0.1</v>
      </c>
      <c r="T149" s="199">
        <v>0</v>
      </c>
      <c r="U149" s="83">
        <v>-0.1</v>
      </c>
      <c r="V149" s="199">
        <v>0</v>
      </c>
      <c r="W149" s="83">
        <v>-0.2</v>
      </c>
      <c r="X149" s="199">
        <v>0</v>
      </c>
      <c r="Y149" s="89"/>
      <c r="Z149" s="83">
        <v>-0.1</v>
      </c>
      <c r="AA149" s="199">
        <v>0</v>
      </c>
      <c r="AB149" s="83">
        <v>-0.3</v>
      </c>
      <c r="AC149" s="199">
        <v>0</v>
      </c>
      <c r="AD149" s="83">
        <v>-0.1</v>
      </c>
      <c r="AE149" s="199">
        <v>0</v>
      </c>
      <c r="AF149" s="83">
        <v>-0.5</v>
      </c>
      <c r="AG149" s="199">
        <v>0</v>
      </c>
      <c r="AH149" s="89"/>
      <c r="AI149" s="83">
        <v>0</v>
      </c>
      <c r="AJ149" s="199">
        <v>0</v>
      </c>
      <c r="AK149" s="83">
        <v>0</v>
      </c>
      <c r="AL149" s="199">
        <v>0</v>
      </c>
      <c r="AM149" s="83">
        <v>0</v>
      </c>
      <c r="AN149" s="199">
        <v>0</v>
      </c>
      <c r="AO149" s="83">
        <v>0</v>
      </c>
      <c r="AP149" s="199">
        <v>0</v>
      </c>
      <c r="AQ149" s="89"/>
      <c r="AR149" s="83">
        <v>0</v>
      </c>
      <c r="AS149" s="199">
        <v>0</v>
      </c>
      <c r="AT149" s="83">
        <v>0</v>
      </c>
      <c r="AU149" s="199">
        <v>0</v>
      </c>
      <c r="AV149" s="83">
        <v>0</v>
      </c>
      <c r="AW149" s="199">
        <v>0</v>
      </c>
      <c r="AX149" s="83">
        <v>0</v>
      </c>
      <c r="AY149" s="199">
        <v>0</v>
      </c>
    </row>
    <row r="150" spans="1:51" s="31" customFormat="1" ht="12.75" customHeight="1">
      <c r="A150" s="182" t="s">
        <v>106</v>
      </c>
      <c r="B150" s="185">
        <v>466</v>
      </c>
      <c r="C150" s="188">
        <v>45460</v>
      </c>
      <c r="D150" s="190" t="s">
        <v>97</v>
      </c>
      <c r="E150" s="183" t="s">
        <v>49</v>
      </c>
      <c r="F150" s="182" t="s">
        <v>168</v>
      </c>
      <c r="G150" s="182" t="s">
        <v>47</v>
      </c>
      <c r="H150" s="83">
        <v>0</v>
      </c>
      <c r="I150" s="197">
        <v>0</v>
      </c>
      <c r="J150" s="83">
        <v>0</v>
      </c>
      <c r="K150" s="197">
        <v>0</v>
      </c>
      <c r="L150" s="83">
        <v>-2.9</v>
      </c>
      <c r="M150" s="197">
        <v>-2.9</v>
      </c>
      <c r="N150" s="83">
        <v>-2.9</v>
      </c>
      <c r="O150" s="197">
        <v>-2.9</v>
      </c>
      <c r="P150" s="89"/>
      <c r="Q150" s="83">
        <v>0</v>
      </c>
      <c r="R150" s="199">
        <v>0</v>
      </c>
      <c r="S150" s="83">
        <v>0</v>
      </c>
      <c r="T150" s="199">
        <v>0</v>
      </c>
      <c r="U150" s="83">
        <v>-3</v>
      </c>
      <c r="V150" s="199">
        <v>-3</v>
      </c>
      <c r="W150" s="83">
        <v>-3</v>
      </c>
      <c r="X150" s="199">
        <v>-3</v>
      </c>
      <c r="Y150" s="89"/>
      <c r="Z150" s="83">
        <v>0</v>
      </c>
      <c r="AA150" s="199">
        <v>0</v>
      </c>
      <c r="AB150" s="83">
        <v>0</v>
      </c>
      <c r="AC150" s="199">
        <v>0</v>
      </c>
      <c r="AD150" s="83">
        <v>-3.1</v>
      </c>
      <c r="AE150" s="199">
        <v>-3.1</v>
      </c>
      <c r="AF150" s="83">
        <v>-3.1</v>
      </c>
      <c r="AG150" s="199">
        <v>-3.1</v>
      </c>
      <c r="AH150" s="89"/>
      <c r="AI150" s="83">
        <v>0</v>
      </c>
      <c r="AJ150" s="199">
        <v>0</v>
      </c>
      <c r="AK150" s="83">
        <v>0</v>
      </c>
      <c r="AL150" s="199">
        <v>0</v>
      </c>
      <c r="AM150" s="83">
        <v>-3.2</v>
      </c>
      <c r="AN150" s="199">
        <v>-3.2</v>
      </c>
      <c r="AO150" s="83">
        <v>-3.2</v>
      </c>
      <c r="AP150" s="199">
        <v>-3.2</v>
      </c>
      <c r="AQ150" s="89"/>
      <c r="AR150" s="83">
        <v>0</v>
      </c>
      <c r="AS150" s="199">
        <v>0</v>
      </c>
      <c r="AT150" s="83">
        <v>0</v>
      </c>
      <c r="AU150" s="199">
        <v>0</v>
      </c>
      <c r="AV150" s="83">
        <v>-3.4</v>
      </c>
      <c r="AW150" s="199">
        <v>-3.4</v>
      </c>
      <c r="AX150" s="83">
        <v>-3.4</v>
      </c>
      <c r="AY150" s="199">
        <v>-3.4</v>
      </c>
    </row>
    <row r="151" spans="1:51" s="31" customFormat="1" ht="12.75" customHeight="1">
      <c r="A151" s="182" t="s">
        <v>106</v>
      </c>
      <c r="B151" s="185">
        <v>469</v>
      </c>
      <c r="C151" s="188">
        <v>45460</v>
      </c>
      <c r="D151" s="190" t="s">
        <v>97</v>
      </c>
      <c r="E151" s="183" t="s">
        <v>49</v>
      </c>
      <c r="F151" s="182" t="s">
        <v>116</v>
      </c>
      <c r="G151" s="182" t="s">
        <v>47</v>
      </c>
      <c r="H151" s="83">
        <v>0</v>
      </c>
      <c r="I151" s="197">
        <v>0</v>
      </c>
      <c r="J151" s="83">
        <v>0</v>
      </c>
      <c r="K151" s="197">
        <v>0</v>
      </c>
      <c r="L151" s="83">
        <v>0</v>
      </c>
      <c r="M151" s="197">
        <v>-1.3</v>
      </c>
      <c r="N151" s="83">
        <v>0</v>
      </c>
      <c r="O151" s="197">
        <v>-1.3</v>
      </c>
      <c r="P151" s="89"/>
      <c r="Q151" s="83">
        <v>0</v>
      </c>
      <c r="R151" s="199">
        <v>0</v>
      </c>
      <c r="S151" s="83">
        <v>0</v>
      </c>
      <c r="T151" s="199">
        <v>0</v>
      </c>
      <c r="U151" s="83">
        <v>-0.5</v>
      </c>
      <c r="V151" s="199">
        <v>-1.3</v>
      </c>
      <c r="W151" s="83">
        <v>-0.5</v>
      </c>
      <c r="X151" s="199">
        <v>-1.3</v>
      </c>
      <c r="Y151" s="89"/>
      <c r="Z151" s="83">
        <v>0</v>
      </c>
      <c r="AA151" s="199">
        <v>0</v>
      </c>
      <c r="AB151" s="83">
        <v>0</v>
      </c>
      <c r="AC151" s="199">
        <v>0</v>
      </c>
      <c r="AD151" s="83">
        <v>-0.7</v>
      </c>
      <c r="AE151" s="199">
        <v>-1.3</v>
      </c>
      <c r="AF151" s="83">
        <v>-0.7</v>
      </c>
      <c r="AG151" s="199">
        <v>-1.3</v>
      </c>
      <c r="AH151" s="89"/>
      <c r="AI151" s="83">
        <v>0</v>
      </c>
      <c r="AJ151" s="199">
        <v>0</v>
      </c>
      <c r="AK151" s="83">
        <v>0</v>
      </c>
      <c r="AL151" s="199">
        <v>0</v>
      </c>
      <c r="AM151" s="83">
        <v>-0.8</v>
      </c>
      <c r="AN151" s="199">
        <v>-1.3</v>
      </c>
      <c r="AO151" s="83">
        <v>-0.8</v>
      </c>
      <c r="AP151" s="199">
        <v>-1.3</v>
      </c>
      <c r="AQ151" s="89"/>
      <c r="AR151" s="83">
        <v>0</v>
      </c>
      <c r="AS151" s="199">
        <v>0</v>
      </c>
      <c r="AT151" s="83">
        <v>0</v>
      </c>
      <c r="AU151" s="199">
        <v>0</v>
      </c>
      <c r="AV151" s="83">
        <v>-1.3</v>
      </c>
      <c r="AW151" s="199">
        <v>-1.3</v>
      </c>
      <c r="AX151" s="83">
        <v>-1.3</v>
      </c>
      <c r="AY151" s="199">
        <v>-1.3</v>
      </c>
    </row>
    <row r="152" spans="1:51" s="31" customFormat="1" ht="12.75" customHeight="1">
      <c r="A152" s="182" t="s">
        <v>106</v>
      </c>
      <c r="B152" s="185">
        <v>485</v>
      </c>
      <c r="C152" s="188">
        <v>45460</v>
      </c>
      <c r="D152" s="190" t="s">
        <v>97</v>
      </c>
      <c r="E152" s="183" t="s">
        <v>49</v>
      </c>
      <c r="F152" s="182" t="s">
        <v>117</v>
      </c>
      <c r="G152" s="182" t="s">
        <v>113</v>
      </c>
      <c r="H152" s="83" t="s">
        <v>25</v>
      </c>
      <c r="I152" s="197">
        <v>0</v>
      </c>
      <c r="J152" s="83">
        <v>0</v>
      </c>
      <c r="K152" s="197">
        <v>0</v>
      </c>
      <c r="L152" s="83">
        <v>0</v>
      </c>
      <c r="M152" s="197">
        <v>0</v>
      </c>
      <c r="N152" s="83" t="s">
        <v>25</v>
      </c>
      <c r="O152" s="197">
        <v>0</v>
      </c>
      <c r="P152" s="89"/>
      <c r="Q152" s="83" t="s">
        <v>25</v>
      </c>
      <c r="R152" s="199">
        <v>0</v>
      </c>
      <c r="S152" s="83">
        <v>0</v>
      </c>
      <c r="T152" s="199">
        <v>0</v>
      </c>
      <c r="U152" s="83">
        <v>0</v>
      </c>
      <c r="V152" s="199">
        <v>0</v>
      </c>
      <c r="W152" s="83" t="s">
        <v>25</v>
      </c>
      <c r="X152" s="199">
        <v>0</v>
      </c>
      <c r="Y152" s="89"/>
      <c r="Z152" s="83" t="s">
        <v>25</v>
      </c>
      <c r="AA152" s="199">
        <v>0</v>
      </c>
      <c r="AB152" s="83">
        <v>0</v>
      </c>
      <c r="AC152" s="199">
        <v>0</v>
      </c>
      <c r="AD152" s="83">
        <v>0</v>
      </c>
      <c r="AE152" s="199">
        <v>0</v>
      </c>
      <c r="AF152" s="83" t="s">
        <v>25</v>
      </c>
      <c r="AG152" s="199">
        <v>0</v>
      </c>
      <c r="AH152" s="89"/>
      <c r="AI152" s="83" t="s">
        <v>25</v>
      </c>
      <c r="AJ152" s="199">
        <v>0</v>
      </c>
      <c r="AK152" s="83">
        <v>0</v>
      </c>
      <c r="AL152" s="199">
        <v>0</v>
      </c>
      <c r="AM152" s="83">
        <v>0</v>
      </c>
      <c r="AN152" s="199">
        <v>0</v>
      </c>
      <c r="AO152" s="83" t="s">
        <v>25</v>
      </c>
      <c r="AP152" s="199">
        <v>0</v>
      </c>
      <c r="AQ152" s="89"/>
      <c r="AR152" s="83" t="s">
        <v>25</v>
      </c>
      <c r="AS152" s="199">
        <v>0</v>
      </c>
      <c r="AT152" s="83">
        <v>0</v>
      </c>
      <c r="AU152" s="199">
        <v>0</v>
      </c>
      <c r="AV152" s="83">
        <v>0</v>
      </c>
      <c r="AW152" s="199">
        <v>0</v>
      </c>
      <c r="AX152" s="83" t="s">
        <v>25</v>
      </c>
      <c r="AY152" s="199">
        <v>0</v>
      </c>
    </row>
    <row r="153" spans="1:51" s="31" customFormat="1" ht="12.75" customHeight="1">
      <c r="A153" s="182" t="s">
        <v>106</v>
      </c>
      <c r="B153" s="185">
        <v>517</v>
      </c>
      <c r="C153" s="188">
        <v>45434</v>
      </c>
      <c r="D153" s="190" t="s">
        <v>97</v>
      </c>
      <c r="E153" s="183" t="s">
        <v>49</v>
      </c>
      <c r="F153" s="182" t="s">
        <v>174</v>
      </c>
      <c r="G153" s="182" t="s">
        <v>131</v>
      </c>
      <c r="H153" s="266" t="s">
        <v>273</v>
      </c>
      <c r="I153" s="267"/>
      <c r="J153" s="267"/>
      <c r="K153" s="267"/>
      <c r="L153" s="267"/>
      <c r="M153" s="267"/>
      <c r="N153" s="267"/>
      <c r="O153" s="268"/>
      <c r="P153" s="89"/>
      <c r="Q153" s="83"/>
      <c r="R153" s="199"/>
      <c r="S153" s="83"/>
      <c r="T153" s="199"/>
      <c r="U153" s="83"/>
      <c r="V153" s="199"/>
      <c r="W153" s="83"/>
      <c r="X153" s="199"/>
      <c r="Y153" s="89"/>
      <c r="Z153" s="83"/>
      <c r="AA153" s="199"/>
      <c r="AB153" s="83"/>
      <c r="AC153" s="199"/>
      <c r="AD153" s="83"/>
      <c r="AE153" s="199"/>
      <c r="AF153" s="83"/>
      <c r="AG153" s="199"/>
      <c r="AH153" s="89"/>
      <c r="AI153" s="83"/>
      <c r="AJ153" s="199"/>
      <c r="AK153" s="83"/>
      <c r="AL153" s="199"/>
      <c r="AM153" s="83"/>
      <c r="AN153" s="199"/>
      <c r="AO153" s="83"/>
      <c r="AP153" s="199"/>
      <c r="AQ153" s="89"/>
      <c r="AR153" s="83"/>
      <c r="AS153" s="199"/>
      <c r="AT153" s="83"/>
      <c r="AU153" s="199"/>
      <c r="AV153" s="83"/>
      <c r="AW153" s="199"/>
      <c r="AX153" s="83"/>
      <c r="AY153" s="199"/>
    </row>
    <row r="154" spans="1:51" s="31" customFormat="1" ht="12.75" customHeight="1">
      <c r="A154" s="182" t="s">
        <v>106</v>
      </c>
      <c r="B154" s="185">
        <v>519</v>
      </c>
      <c r="C154" s="188">
        <v>45434</v>
      </c>
      <c r="D154" s="190" t="s">
        <v>97</v>
      </c>
      <c r="E154" s="183" t="s">
        <v>49</v>
      </c>
      <c r="F154" s="182" t="s">
        <v>141</v>
      </c>
      <c r="G154" s="182" t="s">
        <v>111</v>
      </c>
      <c r="H154" s="83">
        <v>-0.7</v>
      </c>
      <c r="I154" s="197">
        <v>0</v>
      </c>
      <c r="J154" s="83">
        <v>-1</v>
      </c>
      <c r="K154" s="85">
        <v>0</v>
      </c>
      <c r="L154" s="83">
        <v>0</v>
      </c>
      <c r="M154" s="197">
        <v>0</v>
      </c>
      <c r="N154" s="83">
        <v>-1.7</v>
      </c>
      <c r="O154" s="197">
        <v>0</v>
      </c>
      <c r="P154" s="89"/>
      <c r="Q154" s="83">
        <v>-1</v>
      </c>
      <c r="R154" s="199">
        <v>0</v>
      </c>
      <c r="S154" s="83">
        <v>-0.8</v>
      </c>
      <c r="T154" s="199">
        <v>0</v>
      </c>
      <c r="U154" s="83">
        <v>0</v>
      </c>
      <c r="V154" s="199">
        <v>0</v>
      </c>
      <c r="W154" s="83">
        <v>-1.8</v>
      </c>
      <c r="X154" s="199">
        <v>0</v>
      </c>
      <c r="Y154" s="89"/>
      <c r="Z154" s="83">
        <v>-1</v>
      </c>
      <c r="AA154" s="199">
        <v>0</v>
      </c>
      <c r="AB154" s="83">
        <v>-0.9</v>
      </c>
      <c r="AC154" s="199">
        <v>0</v>
      </c>
      <c r="AD154" s="83">
        <v>0</v>
      </c>
      <c r="AE154" s="199">
        <v>0</v>
      </c>
      <c r="AF154" s="83">
        <v>-1.9</v>
      </c>
      <c r="AG154" s="199">
        <v>0</v>
      </c>
      <c r="AH154" s="89"/>
      <c r="AI154" s="83">
        <v>0</v>
      </c>
      <c r="AJ154" s="199">
        <v>0</v>
      </c>
      <c r="AK154" s="83">
        <v>0</v>
      </c>
      <c r="AL154" s="199">
        <v>0</v>
      </c>
      <c r="AM154" s="83">
        <v>0</v>
      </c>
      <c r="AN154" s="199">
        <v>0</v>
      </c>
      <c r="AO154" s="83">
        <v>0</v>
      </c>
      <c r="AP154" s="199">
        <v>0</v>
      </c>
      <c r="AQ154" s="89"/>
      <c r="AR154" s="83">
        <v>0</v>
      </c>
      <c r="AS154" s="199">
        <v>0</v>
      </c>
      <c r="AT154" s="83">
        <v>0</v>
      </c>
      <c r="AU154" s="199">
        <v>0</v>
      </c>
      <c r="AV154" s="83">
        <v>0</v>
      </c>
      <c r="AW154" s="199">
        <v>0</v>
      </c>
      <c r="AX154" s="83">
        <v>0</v>
      </c>
      <c r="AY154" s="199">
        <v>0</v>
      </c>
    </row>
    <row r="155" spans="1:51" s="31" customFormat="1" ht="12.75" customHeight="1">
      <c r="A155" s="182" t="s">
        <v>106</v>
      </c>
      <c r="B155" s="185">
        <v>538</v>
      </c>
      <c r="C155" s="188">
        <v>45434</v>
      </c>
      <c r="D155" s="190" t="s">
        <v>97</v>
      </c>
      <c r="E155" s="183" t="s">
        <v>49</v>
      </c>
      <c r="F155" s="182" t="s">
        <v>234</v>
      </c>
      <c r="G155" s="182" t="s">
        <v>136</v>
      </c>
      <c r="H155" s="83">
        <v>-20</v>
      </c>
      <c r="I155" s="197">
        <v>-20</v>
      </c>
      <c r="J155" s="83">
        <v>0</v>
      </c>
      <c r="K155" s="197">
        <v>0</v>
      </c>
      <c r="L155" s="83">
        <v>0</v>
      </c>
      <c r="M155" s="197">
        <v>0</v>
      </c>
      <c r="N155" s="83">
        <v>-20</v>
      </c>
      <c r="O155" s="197">
        <v>-20</v>
      </c>
      <c r="P155" s="89"/>
      <c r="Q155" s="83">
        <v>-20</v>
      </c>
      <c r="R155" s="199">
        <v>-20</v>
      </c>
      <c r="S155" s="83">
        <v>0</v>
      </c>
      <c r="T155" s="199">
        <v>0</v>
      </c>
      <c r="U155" s="83">
        <v>0</v>
      </c>
      <c r="V155" s="199">
        <v>0</v>
      </c>
      <c r="W155" s="83">
        <v>-20</v>
      </c>
      <c r="X155" s="199">
        <v>-20</v>
      </c>
      <c r="Y155" s="89"/>
      <c r="Z155" s="83">
        <v>-20</v>
      </c>
      <c r="AA155" s="199">
        <v>-20</v>
      </c>
      <c r="AB155" s="83">
        <v>0</v>
      </c>
      <c r="AC155" s="199">
        <v>0</v>
      </c>
      <c r="AD155" s="83">
        <v>0</v>
      </c>
      <c r="AE155" s="199">
        <v>0</v>
      </c>
      <c r="AF155" s="83">
        <v>-20</v>
      </c>
      <c r="AG155" s="199">
        <v>-20</v>
      </c>
      <c r="AH155" s="89"/>
      <c r="AI155" s="83">
        <v>-20</v>
      </c>
      <c r="AJ155" s="199">
        <v>-20</v>
      </c>
      <c r="AK155" s="83">
        <v>0</v>
      </c>
      <c r="AL155" s="199">
        <v>0</v>
      </c>
      <c r="AM155" s="83">
        <v>0</v>
      </c>
      <c r="AN155" s="199">
        <v>0</v>
      </c>
      <c r="AO155" s="83">
        <v>-20</v>
      </c>
      <c r="AP155" s="199">
        <v>-20</v>
      </c>
      <c r="AQ155" s="89"/>
      <c r="AR155" s="83">
        <v>-20</v>
      </c>
      <c r="AS155" s="199">
        <v>-20</v>
      </c>
      <c r="AT155" s="83">
        <v>0</v>
      </c>
      <c r="AU155" s="199">
        <v>0</v>
      </c>
      <c r="AV155" s="83">
        <v>0</v>
      </c>
      <c r="AW155" s="199">
        <v>0</v>
      </c>
      <c r="AX155" s="83">
        <v>-20</v>
      </c>
      <c r="AY155" s="199">
        <v>-20</v>
      </c>
    </row>
    <row r="156" spans="1:51" s="31" customFormat="1">
      <c r="A156" s="182" t="s">
        <v>106</v>
      </c>
      <c r="B156" s="185">
        <v>552</v>
      </c>
      <c r="C156" s="188">
        <v>45460</v>
      </c>
      <c r="D156" s="190" t="s">
        <v>97</v>
      </c>
      <c r="E156" s="183" t="s">
        <v>49</v>
      </c>
      <c r="F156" s="182" t="s">
        <v>269</v>
      </c>
      <c r="G156" s="182" t="s">
        <v>113</v>
      </c>
      <c r="H156" s="83">
        <v>0</v>
      </c>
      <c r="I156" s="197">
        <v>0</v>
      </c>
      <c r="J156" s="83">
        <v>0</v>
      </c>
      <c r="K156" s="197">
        <v>0</v>
      </c>
      <c r="L156" s="83">
        <v>0</v>
      </c>
      <c r="M156" s="197">
        <v>0</v>
      </c>
      <c r="N156" s="83">
        <v>0</v>
      </c>
      <c r="O156" s="197">
        <v>0</v>
      </c>
      <c r="P156" s="89"/>
      <c r="Q156" s="83">
        <v>0</v>
      </c>
      <c r="R156" s="199">
        <v>0</v>
      </c>
      <c r="S156" s="83">
        <v>0</v>
      </c>
      <c r="T156" s="199">
        <v>0</v>
      </c>
      <c r="U156" s="83">
        <v>0</v>
      </c>
      <c r="V156" s="199">
        <v>0</v>
      </c>
      <c r="W156" s="83">
        <v>0</v>
      </c>
      <c r="X156" s="199">
        <v>0</v>
      </c>
      <c r="Y156" s="89"/>
      <c r="Z156" s="83">
        <v>0</v>
      </c>
      <c r="AA156" s="199">
        <v>0</v>
      </c>
      <c r="AB156" s="83">
        <v>0</v>
      </c>
      <c r="AC156" s="199">
        <v>0</v>
      </c>
      <c r="AD156" s="83">
        <v>0</v>
      </c>
      <c r="AE156" s="199">
        <v>0</v>
      </c>
      <c r="AF156" s="83">
        <v>0</v>
      </c>
      <c r="AG156" s="199">
        <v>0</v>
      </c>
      <c r="AH156" s="89"/>
      <c r="AI156" s="83">
        <v>0</v>
      </c>
      <c r="AJ156" s="199">
        <v>0</v>
      </c>
      <c r="AK156" s="83">
        <v>0</v>
      </c>
      <c r="AL156" s="199">
        <v>0</v>
      </c>
      <c r="AM156" s="83">
        <v>0</v>
      </c>
      <c r="AN156" s="199">
        <v>0</v>
      </c>
      <c r="AO156" s="83">
        <v>0</v>
      </c>
      <c r="AP156" s="199">
        <v>0</v>
      </c>
      <c r="AQ156" s="89"/>
      <c r="AR156" s="83">
        <v>0</v>
      </c>
      <c r="AS156" s="199">
        <v>0</v>
      </c>
      <c r="AT156" s="83">
        <v>0</v>
      </c>
      <c r="AU156" s="199">
        <v>0</v>
      </c>
      <c r="AV156" s="83">
        <v>0</v>
      </c>
      <c r="AW156" s="199">
        <v>0</v>
      </c>
      <c r="AX156" s="83">
        <v>0</v>
      </c>
      <c r="AY156" s="199">
        <v>0</v>
      </c>
    </row>
    <row r="157" spans="1:51" s="31" customFormat="1">
      <c r="A157" s="182" t="s">
        <v>106</v>
      </c>
      <c r="B157" s="185">
        <v>606</v>
      </c>
      <c r="C157" s="188">
        <v>45460</v>
      </c>
      <c r="D157" s="190" t="s">
        <v>97</v>
      </c>
      <c r="E157" s="183" t="s">
        <v>49</v>
      </c>
      <c r="F157" s="182" t="s">
        <v>271</v>
      </c>
      <c r="G157" s="182" t="s">
        <v>270</v>
      </c>
      <c r="H157" s="83" t="s">
        <v>26</v>
      </c>
      <c r="I157" s="197" t="s">
        <v>26</v>
      </c>
      <c r="J157" s="83" t="s">
        <v>26</v>
      </c>
      <c r="K157" s="197" t="s">
        <v>26</v>
      </c>
      <c r="L157" s="83" t="s">
        <v>26</v>
      </c>
      <c r="M157" s="197" t="s">
        <v>26</v>
      </c>
      <c r="N157" s="83" t="s">
        <v>26</v>
      </c>
      <c r="O157" s="197" t="s">
        <v>26</v>
      </c>
      <c r="P157" s="89"/>
      <c r="Q157" s="83" t="s">
        <v>26</v>
      </c>
      <c r="R157" s="199" t="s">
        <v>26</v>
      </c>
      <c r="S157" s="83" t="s">
        <v>26</v>
      </c>
      <c r="T157" s="199" t="s">
        <v>26</v>
      </c>
      <c r="U157" s="83" t="s">
        <v>26</v>
      </c>
      <c r="V157" s="199" t="s">
        <v>26</v>
      </c>
      <c r="W157" s="83" t="s">
        <v>26</v>
      </c>
      <c r="X157" s="199" t="s">
        <v>26</v>
      </c>
      <c r="Y157" s="89"/>
      <c r="Z157" s="83" t="s">
        <v>26</v>
      </c>
      <c r="AA157" s="199" t="s">
        <v>26</v>
      </c>
      <c r="AB157" s="83" t="s">
        <v>26</v>
      </c>
      <c r="AC157" s="199" t="s">
        <v>26</v>
      </c>
      <c r="AD157" s="83" t="s">
        <v>26</v>
      </c>
      <c r="AE157" s="199" t="s">
        <v>26</v>
      </c>
      <c r="AF157" s="83" t="s">
        <v>26</v>
      </c>
      <c r="AG157" s="199" t="s">
        <v>26</v>
      </c>
      <c r="AH157" s="89"/>
      <c r="AI157" s="83" t="s">
        <v>26</v>
      </c>
      <c r="AJ157" s="199" t="s">
        <v>26</v>
      </c>
      <c r="AK157" s="83" t="s">
        <v>26</v>
      </c>
      <c r="AL157" s="199" t="s">
        <v>26</v>
      </c>
      <c r="AM157" s="83" t="s">
        <v>26</v>
      </c>
      <c r="AN157" s="199" t="s">
        <v>26</v>
      </c>
      <c r="AO157" s="83" t="s">
        <v>26</v>
      </c>
      <c r="AP157" s="199" t="s">
        <v>26</v>
      </c>
      <c r="AQ157" s="89"/>
      <c r="AR157" s="83" t="s">
        <v>26</v>
      </c>
      <c r="AS157" s="199" t="s">
        <v>26</v>
      </c>
      <c r="AT157" s="83" t="s">
        <v>26</v>
      </c>
      <c r="AU157" s="199" t="s">
        <v>26</v>
      </c>
      <c r="AV157" s="83" t="s">
        <v>26</v>
      </c>
      <c r="AW157" s="199" t="s">
        <v>26</v>
      </c>
      <c r="AX157" s="83" t="s">
        <v>26</v>
      </c>
      <c r="AY157" s="199" t="s">
        <v>26</v>
      </c>
    </row>
    <row r="158" spans="1:51" s="31" customFormat="1">
      <c r="A158" s="182" t="s">
        <v>106</v>
      </c>
      <c r="B158" s="185">
        <v>607</v>
      </c>
      <c r="C158" s="188">
        <v>45460</v>
      </c>
      <c r="D158" s="190" t="s">
        <v>97</v>
      </c>
      <c r="E158" s="183" t="s">
        <v>49</v>
      </c>
      <c r="F158" s="182" t="s">
        <v>272</v>
      </c>
      <c r="G158" s="182" t="s">
        <v>270</v>
      </c>
      <c r="H158" s="83" t="s">
        <v>24</v>
      </c>
      <c r="I158" s="197" t="s">
        <v>24</v>
      </c>
      <c r="J158" s="83" t="s">
        <v>24</v>
      </c>
      <c r="K158" s="197" t="s">
        <v>24</v>
      </c>
      <c r="L158" s="83" t="s">
        <v>24</v>
      </c>
      <c r="M158" s="197" t="s">
        <v>24</v>
      </c>
      <c r="N158" s="83" t="s">
        <v>24</v>
      </c>
      <c r="O158" s="197" t="s">
        <v>24</v>
      </c>
      <c r="P158" s="89"/>
      <c r="Q158" s="83" t="s">
        <v>24</v>
      </c>
      <c r="R158" s="199" t="s">
        <v>24</v>
      </c>
      <c r="S158" s="83" t="s">
        <v>24</v>
      </c>
      <c r="T158" s="199" t="s">
        <v>24</v>
      </c>
      <c r="U158" s="83" t="s">
        <v>24</v>
      </c>
      <c r="V158" s="199" t="s">
        <v>24</v>
      </c>
      <c r="W158" s="83" t="s">
        <v>24</v>
      </c>
      <c r="X158" s="199" t="s">
        <v>24</v>
      </c>
      <c r="Y158" s="89"/>
      <c r="Z158" s="83" t="s">
        <v>24</v>
      </c>
      <c r="AA158" s="199" t="s">
        <v>24</v>
      </c>
      <c r="AB158" s="83" t="s">
        <v>24</v>
      </c>
      <c r="AC158" s="199" t="s">
        <v>24</v>
      </c>
      <c r="AD158" s="83" t="s">
        <v>24</v>
      </c>
      <c r="AE158" s="199" t="s">
        <v>24</v>
      </c>
      <c r="AF158" s="83" t="s">
        <v>24</v>
      </c>
      <c r="AG158" s="199" t="s">
        <v>24</v>
      </c>
      <c r="AH158" s="89"/>
      <c r="AI158" s="83" t="s">
        <v>24</v>
      </c>
      <c r="AJ158" s="199" t="s">
        <v>24</v>
      </c>
      <c r="AK158" s="83" t="s">
        <v>24</v>
      </c>
      <c r="AL158" s="199" t="s">
        <v>24</v>
      </c>
      <c r="AM158" s="83" t="s">
        <v>24</v>
      </c>
      <c r="AN158" s="199" t="s">
        <v>24</v>
      </c>
      <c r="AO158" s="83" t="s">
        <v>24</v>
      </c>
      <c r="AP158" s="199" t="s">
        <v>24</v>
      </c>
      <c r="AQ158" s="89"/>
      <c r="AR158" s="83" t="s">
        <v>24</v>
      </c>
      <c r="AS158" s="199" t="s">
        <v>24</v>
      </c>
      <c r="AT158" s="83" t="s">
        <v>24</v>
      </c>
      <c r="AU158" s="199" t="s">
        <v>24</v>
      </c>
      <c r="AV158" s="83" t="s">
        <v>24</v>
      </c>
      <c r="AW158" s="199" t="s">
        <v>24</v>
      </c>
      <c r="AX158" s="83" t="s">
        <v>24</v>
      </c>
      <c r="AY158" s="199" t="s">
        <v>24</v>
      </c>
    </row>
    <row r="159" spans="1:51" s="31" customFormat="1" ht="12.75" customHeight="1">
      <c r="A159" s="182" t="s">
        <v>106</v>
      </c>
      <c r="B159" s="185">
        <v>614</v>
      </c>
      <c r="C159" s="188">
        <v>45460</v>
      </c>
      <c r="D159" s="190" t="s">
        <v>97</v>
      </c>
      <c r="E159" s="183" t="s">
        <v>49</v>
      </c>
      <c r="F159" s="182" t="s">
        <v>242</v>
      </c>
      <c r="G159" s="182" t="s">
        <v>113</v>
      </c>
      <c r="H159" s="83">
        <v>0</v>
      </c>
      <c r="I159" s="197">
        <v>0</v>
      </c>
      <c r="J159" s="83">
        <v>0</v>
      </c>
      <c r="K159" s="197">
        <v>0</v>
      </c>
      <c r="L159" s="83">
        <v>0</v>
      </c>
      <c r="M159" s="197">
        <v>0</v>
      </c>
      <c r="N159" s="83">
        <v>0</v>
      </c>
      <c r="O159" s="197">
        <v>0</v>
      </c>
      <c r="P159" s="89"/>
      <c r="Q159" s="83">
        <v>0</v>
      </c>
      <c r="R159" s="199">
        <v>0</v>
      </c>
      <c r="S159" s="83">
        <v>0</v>
      </c>
      <c r="T159" s="199">
        <v>0</v>
      </c>
      <c r="U159" s="83">
        <v>0</v>
      </c>
      <c r="V159" s="199">
        <v>0</v>
      </c>
      <c r="W159" s="83">
        <v>0</v>
      </c>
      <c r="X159" s="199">
        <v>0</v>
      </c>
      <c r="Y159" s="89"/>
      <c r="Z159" s="83">
        <v>0</v>
      </c>
      <c r="AA159" s="199">
        <v>0</v>
      </c>
      <c r="AB159" s="83">
        <v>0</v>
      </c>
      <c r="AC159" s="199">
        <v>0</v>
      </c>
      <c r="AD159" s="83">
        <v>0</v>
      </c>
      <c r="AE159" s="199">
        <v>0</v>
      </c>
      <c r="AF159" s="83">
        <v>0</v>
      </c>
      <c r="AG159" s="199">
        <v>0</v>
      </c>
      <c r="AH159" s="89"/>
      <c r="AI159" s="83">
        <v>0</v>
      </c>
      <c r="AJ159" s="199">
        <v>0</v>
      </c>
      <c r="AK159" s="83">
        <v>0</v>
      </c>
      <c r="AL159" s="199">
        <v>0</v>
      </c>
      <c r="AM159" s="83">
        <v>0</v>
      </c>
      <c r="AN159" s="199">
        <v>0</v>
      </c>
      <c r="AO159" s="83">
        <v>0</v>
      </c>
      <c r="AP159" s="199">
        <v>0</v>
      </c>
      <c r="AQ159" s="89"/>
      <c r="AR159" s="83">
        <v>0</v>
      </c>
      <c r="AS159" s="199">
        <v>0</v>
      </c>
      <c r="AT159" s="83">
        <v>0</v>
      </c>
      <c r="AU159" s="199">
        <v>0</v>
      </c>
      <c r="AV159" s="83">
        <v>0</v>
      </c>
      <c r="AW159" s="199">
        <v>0</v>
      </c>
      <c r="AX159" s="83">
        <v>0</v>
      </c>
      <c r="AY159" s="199">
        <v>0</v>
      </c>
    </row>
    <row r="160" spans="1:51" s="31" customFormat="1" ht="12.75" customHeight="1">
      <c r="A160" s="182" t="s">
        <v>106</v>
      </c>
      <c r="B160" s="185">
        <v>621</v>
      </c>
      <c r="C160" s="188">
        <v>45460</v>
      </c>
      <c r="D160" s="190" t="s">
        <v>97</v>
      </c>
      <c r="E160" s="183" t="s">
        <v>49</v>
      </c>
      <c r="F160" s="182" t="s">
        <v>247</v>
      </c>
      <c r="G160" s="182" t="s">
        <v>57</v>
      </c>
      <c r="H160" s="83">
        <v>0</v>
      </c>
      <c r="I160" s="197">
        <v>0</v>
      </c>
      <c r="J160" s="83">
        <v>0</v>
      </c>
      <c r="K160" s="197">
        <v>0</v>
      </c>
      <c r="L160" s="83">
        <v>0</v>
      </c>
      <c r="M160" s="197">
        <v>0</v>
      </c>
      <c r="N160" s="83">
        <v>0</v>
      </c>
      <c r="O160" s="197">
        <v>0</v>
      </c>
      <c r="P160" s="89"/>
      <c r="Q160" s="83">
        <v>0</v>
      </c>
      <c r="R160" s="199">
        <v>0</v>
      </c>
      <c r="S160" s="83">
        <v>0</v>
      </c>
      <c r="T160" s="199">
        <v>0</v>
      </c>
      <c r="U160" s="83">
        <v>0</v>
      </c>
      <c r="V160" s="199">
        <v>0</v>
      </c>
      <c r="W160" s="83">
        <v>0</v>
      </c>
      <c r="X160" s="199">
        <v>0</v>
      </c>
      <c r="Y160" s="89"/>
      <c r="Z160" s="83">
        <v>0</v>
      </c>
      <c r="AA160" s="199">
        <v>0</v>
      </c>
      <c r="AB160" s="83">
        <v>0</v>
      </c>
      <c r="AC160" s="199">
        <v>0</v>
      </c>
      <c r="AD160" s="83">
        <v>0</v>
      </c>
      <c r="AE160" s="199">
        <v>0</v>
      </c>
      <c r="AF160" s="83">
        <v>0</v>
      </c>
      <c r="AG160" s="199">
        <v>0</v>
      </c>
      <c r="AH160" s="89"/>
      <c r="AI160" s="83">
        <v>0</v>
      </c>
      <c r="AJ160" s="199">
        <v>0</v>
      </c>
      <c r="AK160" s="83">
        <v>0</v>
      </c>
      <c r="AL160" s="199">
        <v>0</v>
      </c>
      <c r="AM160" s="83">
        <v>0</v>
      </c>
      <c r="AN160" s="199">
        <v>0</v>
      </c>
      <c r="AO160" s="83">
        <v>0</v>
      </c>
      <c r="AP160" s="199">
        <v>0</v>
      </c>
      <c r="AQ160" s="89"/>
      <c r="AR160" s="83">
        <v>0</v>
      </c>
      <c r="AS160" s="199">
        <v>0</v>
      </c>
      <c r="AT160" s="83">
        <v>0</v>
      </c>
      <c r="AU160" s="199">
        <v>0</v>
      </c>
      <c r="AV160" s="83">
        <v>0</v>
      </c>
      <c r="AW160" s="199">
        <v>0</v>
      </c>
      <c r="AX160" s="83">
        <v>0</v>
      </c>
      <c r="AY160" s="199">
        <v>0</v>
      </c>
    </row>
    <row r="161" spans="1:51" s="31" customFormat="1" ht="12.75" customHeight="1">
      <c r="A161" s="182" t="s">
        <v>106</v>
      </c>
      <c r="B161" s="185">
        <v>622</v>
      </c>
      <c r="C161" s="188">
        <v>45460</v>
      </c>
      <c r="D161" s="190" t="s">
        <v>232</v>
      </c>
      <c r="E161" s="183" t="s">
        <v>49</v>
      </c>
      <c r="F161" s="182" t="s">
        <v>229</v>
      </c>
      <c r="G161" s="182" t="s">
        <v>47</v>
      </c>
      <c r="H161" s="83">
        <v>0</v>
      </c>
      <c r="I161" s="197">
        <v>0</v>
      </c>
      <c r="J161" s="83">
        <v>0</v>
      </c>
      <c r="K161" s="197">
        <v>0</v>
      </c>
      <c r="L161" s="83">
        <v>0</v>
      </c>
      <c r="M161" s="197">
        <v>0</v>
      </c>
      <c r="N161" s="83">
        <v>0</v>
      </c>
      <c r="O161" s="197">
        <v>0</v>
      </c>
      <c r="P161" s="89"/>
      <c r="Q161" s="83">
        <v>0</v>
      </c>
      <c r="R161" s="199">
        <v>0</v>
      </c>
      <c r="S161" s="83">
        <v>0</v>
      </c>
      <c r="T161" s="199">
        <v>0</v>
      </c>
      <c r="U161" s="83">
        <v>0</v>
      </c>
      <c r="V161" s="199">
        <v>0</v>
      </c>
      <c r="W161" s="83">
        <v>0</v>
      </c>
      <c r="X161" s="199">
        <v>0</v>
      </c>
      <c r="Y161" s="89"/>
      <c r="Z161" s="83">
        <v>0</v>
      </c>
      <c r="AA161" s="199">
        <v>0</v>
      </c>
      <c r="AB161" s="83">
        <v>0</v>
      </c>
      <c r="AC161" s="199">
        <v>0</v>
      </c>
      <c r="AD161" s="83">
        <v>0</v>
      </c>
      <c r="AE161" s="199">
        <v>0</v>
      </c>
      <c r="AF161" s="83">
        <v>0</v>
      </c>
      <c r="AG161" s="199">
        <v>0</v>
      </c>
      <c r="AH161" s="89"/>
      <c r="AI161" s="83">
        <v>0</v>
      </c>
      <c r="AJ161" s="199">
        <v>0</v>
      </c>
      <c r="AK161" s="83">
        <v>0</v>
      </c>
      <c r="AL161" s="199">
        <v>0</v>
      </c>
      <c r="AM161" s="83">
        <v>0</v>
      </c>
      <c r="AN161" s="199">
        <v>0</v>
      </c>
      <c r="AO161" s="83">
        <v>0</v>
      </c>
      <c r="AP161" s="199">
        <v>0</v>
      </c>
      <c r="AQ161" s="89"/>
      <c r="AR161" s="83">
        <v>0</v>
      </c>
      <c r="AS161" s="199">
        <v>0</v>
      </c>
      <c r="AT161" s="83">
        <v>0</v>
      </c>
      <c r="AU161" s="199">
        <v>0</v>
      </c>
      <c r="AV161" s="83">
        <v>0</v>
      </c>
      <c r="AW161" s="199">
        <v>0</v>
      </c>
      <c r="AX161" s="83">
        <v>0</v>
      </c>
      <c r="AY161" s="199">
        <v>0</v>
      </c>
    </row>
    <row r="162" spans="1:51" s="31" customFormat="1" ht="12.75" customHeight="1">
      <c r="A162" s="182" t="s">
        <v>106</v>
      </c>
      <c r="B162" s="185">
        <v>623</v>
      </c>
      <c r="C162" s="188">
        <v>45460</v>
      </c>
      <c r="D162" s="190" t="s">
        <v>232</v>
      </c>
      <c r="E162" s="183" t="s">
        <v>49</v>
      </c>
      <c r="F162" s="182" t="s">
        <v>233</v>
      </c>
      <c r="G162" s="182" t="s">
        <v>47</v>
      </c>
      <c r="H162" s="83">
        <v>0</v>
      </c>
      <c r="I162" s="197">
        <v>0</v>
      </c>
      <c r="J162" s="83">
        <v>0</v>
      </c>
      <c r="K162" s="197">
        <v>0</v>
      </c>
      <c r="L162" s="83">
        <v>0</v>
      </c>
      <c r="M162" s="197" t="s">
        <v>26</v>
      </c>
      <c r="N162" s="83">
        <v>0</v>
      </c>
      <c r="O162" s="197" t="s">
        <v>26</v>
      </c>
      <c r="P162" s="89"/>
      <c r="Q162" s="83">
        <v>0</v>
      </c>
      <c r="R162" s="199">
        <v>0</v>
      </c>
      <c r="S162" s="83">
        <v>0</v>
      </c>
      <c r="T162" s="199">
        <v>0</v>
      </c>
      <c r="U162" s="83" t="s">
        <v>26</v>
      </c>
      <c r="V162" s="199" t="s">
        <v>26</v>
      </c>
      <c r="W162" s="83" t="s">
        <v>26</v>
      </c>
      <c r="X162" s="199" t="s">
        <v>26</v>
      </c>
      <c r="Y162" s="89"/>
      <c r="Z162" s="83">
        <v>0</v>
      </c>
      <c r="AA162" s="199">
        <v>0</v>
      </c>
      <c r="AB162" s="83">
        <v>0</v>
      </c>
      <c r="AC162" s="199">
        <v>0</v>
      </c>
      <c r="AD162" s="83" t="s">
        <v>26</v>
      </c>
      <c r="AE162" s="199" t="s">
        <v>26</v>
      </c>
      <c r="AF162" s="83" t="s">
        <v>26</v>
      </c>
      <c r="AG162" s="199" t="s">
        <v>26</v>
      </c>
      <c r="AH162" s="89"/>
      <c r="AI162" s="83">
        <v>0</v>
      </c>
      <c r="AJ162" s="199">
        <v>0</v>
      </c>
      <c r="AK162" s="83">
        <v>0</v>
      </c>
      <c r="AL162" s="199">
        <v>0</v>
      </c>
      <c r="AM162" s="83" t="s">
        <v>26</v>
      </c>
      <c r="AN162" s="199" t="s">
        <v>26</v>
      </c>
      <c r="AO162" s="83" t="s">
        <v>26</v>
      </c>
      <c r="AP162" s="199" t="s">
        <v>26</v>
      </c>
      <c r="AQ162" s="89"/>
      <c r="AR162" s="83">
        <v>0</v>
      </c>
      <c r="AS162" s="199">
        <v>0</v>
      </c>
      <c r="AT162" s="83">
        <v>0</v>
      </c>
      <c r="AU162" s="199">
        <v>0</v>
      </c>
      <c r="AV162" s="83" t="s">
        <v>26</v>
      </c>
      <c r="AW162" s="199" t="s">
        <v>26</v>
      </c>
      <c r="AX162" s="83" t="s">
        <v>26</v>
      </c>
      <c r="AY162" s="199" t="s">
        <v>26</v>
      </c>
    </row>
    <row r="163" spans="1:51" s="31" customFormat="1" ht="12.75" customHeight="1">
      <c r="A163" s="182" t="s">
        <v>106</v>
      </c>
      <c r="B163" s="185">
        <v>634</v>
      </c>
      <c r="C163" s="188">
        <v>45460</v>
      </c>
      <c r="D163" s="190" t="s">
        <v>97</v>
      </c>
      <c r="E163" s="183" t="s">
        <v>49</v>
      </c>
      <c r="F163" s="182" t="s">
        <v>249</v>
      </c>
      <c r="G163" s="182" t="s">
        <v>136</v>
      </c>
      <c r="H163" s="83">
        <v>-1</v>
      </c>
      <c r="I163" s="197">
        <v>0</v>
      </c>
      <c r="J163" s="83">
        <v>0</v>
      </c>
      <c r="K163" s="197">
        <v>0</v>
      </c>
      <c r="L163" s="83">
        <v>0</v>
      </c>
      <c r="M163" s="197">
        <v>0</v>
      </c>
      <c r="N163" s="83">
        <v>-1</v>
      </c>
      <c r="O163" s="197">
        <v>0</v>
      </c>
      <c r="P163" s="89"/>
      <c r="Q163" s="83">
        <v>-5</v>
      </c>
      <c r="R163" s="199">
        <v>0</v>
      </c>
      <c r="S163" s="83">
        <v>0</v>
      </c>
      <c r="T163" s="199">
        <v>0</v>
      </c>
      <c r="U163" s="83">
        <v>0</v>
      </c>
      <c r="V163" s="199">
        <v>0</v>
      </c>
      <c r="W163" s="83">
        <v>-5</v>
      </c>
      <c r="X163" s="199">
        <v>0</v>
      </c>
      <c r="Y163" s="89"/>
      <c r="Z163" s="83">
        <v>-5</v>
      </c>
      <c r="AA163" s="199">
        <v>0</v>
      </c>
      <c r="AB163" s="83">
        <v>0</v>
      </c>
      <c r="AC163" s="199">
        <v>0</v>
      </c>
      <c r="AD163" s="83">
        <v>0</v>
      </c>
      <c r="AE163" s="199">
        <v>0</v>
      </c>
      <c r="AF163" s="83">
        <v>-5</v>
      </c>
      <c r="AG163" s="199">
        <v>0</v>
      </c>
      <c r="AH163" s="89"/>
      <c r="AI163" s="83">
        <v>-4</v>
      </c>
      <c r="AJ163" s="199">
        <v>0</v>
      </c>
      <c r="AK163" s="83">
        <v>0</v>
      </c>
      <c r="AL163" s="199">
        <v>0</v>
      </c>
      <c r="AM163" s="83">
        <v>0</v>
      </c>
      <c r="AN163" s="199">
        <v>0</v>
      </c>
      <c r="AO163" s="83">
        <v>-4</v>
      </c>
      <c r="AP163" s="199">
        <v>0</v>
      </c>
      <c r="AQ163" s="89"/>
      <c r="AR163" s="83">
        <v>0</v>
      </c>
      <c r="AS163" s="199">
        <v>0</v>
      </c>
      <c r="AT163" s="83">
        <v>0</v>
      </c>
      <c r="AU163" s="199">
        <v>0</v>
      </c>
      <c r="AV163" s="83">
        <v>0</v>
      </c>
      <c r="AW163" s="199">
        <v>0</v>
      </c>
      <c r="AX163" s="83">
        <v>0</v>
      </c>
      <c r="AY163" s="199">
        <v>0</v>
      </c>
    </row>
    <row r="164" spans="1:51" s="31" customFormat="1">
      <c r="A164" s="182" t="s">
        <v>106</v>
      </c>
      <c r="B164" s="185">
        <v>637</v>
      </c>
      <c r="C164" s="188">
        <v>45460</v>
      </c>
      <c r="D164" s="190" t="s">
        <v>97</v>
      </c>
      <c r="E164" s="183" t="s">
        <v>49</v>
      </c>
      <c r="F164" s="182" t="s">
        <v>243</v>
      </c>
      <c r="G164" s="182" t="s">
        <v>131</v>
      </c>
      <c r="H164" s="83">
        <v>0</v>
      </c>
      <c r="I164" s="197">
        <v>0</v>
      </c>
      <c r="J164" s="83">
        <v>0</v>
      </c>
      <c r="K164" s="197">
        <v>0</v>
      </c>
      <c r="L164" s="83">
        <v>0</v>
      </c>
      <c r="M164" s="197" t="s">
        <v>24</v>
      </c>
      <c r="N164" s="83">
        <v>0</v>
      </c>
      <c r="O164" s="197" t="s">
        <v>24</v>
      </c>
      <c r="P164" s="89"/>
      <c r="Q164" s="83">
        <v>0</v>
      </c>
      <c r="R164" s="199">
        <v>0</v>
      </c>
      <c r="S164" s="83">
        <v>0</v>
      </c>
      <c r="T164" s="199">
        <v>0</v>
      </c>
      <c r="U164" s="83">
        <v>0</v>
      </c>
      <c r="V164" s="199" t="s">
        <v>24</v>
      </c>
      <c r="W164" s="83">
        <v>0</v>
      </c>
      <c r="X164" s="199" t="s">
        <v>24</v>
      </c>
      <c r="Y164" s="89"/>
      <c r="Z164" s="83">
        <v>0</v>
      </c>
      <c r="AA164" s="199">
        <v>0</v>
      </c>
      <c r="AB164" s="83">
        <v>0</v>
      </c>
      <c r="AC164" s="199">
        <v>0</v>
      </c>
      <c r="AD164" s="83" t="s">
        <v>24</v>
      </c>
      <c r="AE164" s="199" t="s">
        <v>24</v>
      </c>
      <c r="AF164" s="83" t="s">
        <v>24</v>
      </c>
      <c r="AG164" s="199" t="s">
        <v>24</v>
      </c>
      <c r="AH164" s="89"/>
      <c r="AI164" s="83">
        <v>0</v>
      </c>
      <c r="AJ164" s="199">
        <v>0</v>
      </c>
      <c r="AK164" s="83">
        <v>0</v>
      </c>
      <c r="AL164" s="199">
        <v>0</v>
      </c>
      <c r="AM164" s="83" t="s">
        <v>24</v>
      </c>
      <c r="AN164" s="199" t="s">
        <v>24</v>
      </c>
      <c r="AO164" s="83" t="s">
        <v>24</v>
      </c>
      <c r="AP164" s="199" t="s">
        <v>24</v>
      </c>
      <c r="AQ164" s="89"/>
      <c r="AR164" s="83">
        <v>0</v>
      </c>
      <c r="AS164" s="199">
        <v>0</v>
      </c>
      <c r="AT164" s="83">
        <v>0</v>
      </c>
      <c r="AU164" s="199">
        <v>0</v>
      </c>
      <c r="AV164" s="83" t="s">
        <v>24</v>
      </c>
      <c r="AW164" s="199" t="s">
        <v>24</v>
      </c>
      <c r="AX164" s="83" t="s">
        <v>24</v>
      </c>
      <c r="AY164" s="199" t="s">
        <v>24</v>
      </c>
    </row>
    <row r="165" spans="1:51" s="31" customFormat="1">
      <c r="A165" s="182" t="s">
        <v>106</v>
      </c>
      <c r="B165" s="185">
        <v>639</v>
      </c>
      <c r="C165" s="188">
        <v>45460</v>
      </c>
      <c r="D165" s="190" t="s">
        <v>232</v>
      </c>
      <c r="E165" s="183" t="s">
        <v>49</v>
      </c>
      <c r="F165" s="182" t="s">
        <v>226</v>
      </c>
      <c r="G165" s="182" t="s">
        <v>47</v>
      </c>
      <c r="H165" s="83">
        <v>0</v>
      </c>
      <c r="I165" s="197">
        <v>0</v>
      </c>
      <c r="J165" s="83">
        <v>0</v>
      </c>
      <c r="K165" s="197">
        <v>0</v>
      </c>
      <c r="L165" s="83" t="s">
        <v>26</v>
      </c>
      <c r="M165" s="197" t="s">
        <v>26</v>
      </c>
      <c r="N165" s="83" t="s">
        <v>26</v>
      </c>
      <c r="O165" s="197" t="s">
        <v>26</v>
      </c>
      <c r="P165" s="89"/>
      <c r="Q165" s="83">
        <v>0</v>
      </c>
      <c r="R165" s="199">
        <v>0</v>
      </c>
      <c r="S165" s="83">
        <v>0</v>
      </c>
      <c r="T165" s="199">
        <v>0</v>
      </c>
      <c r="U165" s="83" t="s">
        <v>26</v>
      </c>
      <c r="V165" s="199" t="s">
        <v>26</v>
      </c>
      <c r="W165" s="83" t="s">
        <v>26</v>
      </c>
      <c r="X165" s="199" t="s">
        <v>26</v>
      </c>
      <c r="Y165" s="89"/>
      <c r="Z165" s="83">
        <v>0</v>
      </c>
      <c r="AA165" s="199">
        <v>0</v>
      </c>
      <c r="AB165" s="83">
        <v>0</v>
      </c>
      <c r="AC165" s="199">
        <v>0</v>
      </c>
      <c r="AD165" s="83" t="s">
        <v>26</v>
      </c>
      <c r="AE165" s="199" t="s">
        <v>26</v>
      </c>
      <c r="AF165" s="83" t="s">
        <v>26</v>
      </c>
      <c r="AG165" s="199" t="s">
        <v>26</v>
      </c>
      <c r="AH165" s="89"/>
      <c r="AI165" s="83">
        <v>0</v>
      </c>
      <c r="AJ165" s="199">
        <v>0</v>
      </c>
      <c r="AK165" s="83">
        <v>0</v>
      </c>
      <c r="AL165" s="199">
        <v>0</v>
      </c>
      <c r="AM165" s="83" t="s">
        <v>26</v>
      </c>
      <c r="AN165" s="199" t="s">
        <v>26</v>
      </c>
      <c r="AO165" s="83" t="s">
        <v>26</v>
      </c>
      <c r="AP165" s="199" t="s">
        <v>26</v>
      </c>
      <c r="AQ165" s="89"/>
      <c r="AR165" s="83">
        <v>0</v>
      </c>
      <c r="AS165" s="199">
        <v>0</v>
      </c>
      <c r="AT165" s="83">
        <v>0</v>
      </c>
      <c r="AU165" s="199">
        <v>0</v>
      </c>
      <c r="AV165" s="83" t="s">
        <v>26</v>
      </c>
      <c r="AW165" s="199" t="s">
        <v>26</v>
      </c>
      <c r="AX165" s="83" t="s">
        <v>26</v>
      </c>
      <c r="AY165" s="199" t="s">
        <v>26</v>
      </c>
    </row>
    <row r="166" spans="1:51" s="31" customFormat="1">
      <c r="A166" s="182" t="s">
        <v>106</v>
      </c>
      <c r="B166" s="185">
        <v>645</v>
      </c>
      <c r="C166" s="188">
        <v>45460</v>
      </c>
      <c r="D166" s="190" t="s">
        <v>97</v>
      </c>
      <c r="E166" s="183" t="s">
        <v>49</v>
      </c>
      <c r="F166" s="182" t="s">
        <v>244</v>
      </c>
      <c r="G166" s="182" t="s">
        <v>205</v>
      </c>
      <c r="H166" s="83">
        <v>0</v>
      </c>
      <c r="I166" s="197">
        <v>0</v>
      </c>
      <c r="J166" s="83">
        <v>0</v>
      </c>
      <c r="K166" s="197">
        <v>0</v>
      </c>
      <c r="L166" s="83">
        <v>0</v>
      </c>
      <c r="M166" s="197">
        <v>0</v>
      </c>
      <c r="N166" s="83">
        <v>0</v>
      </c>
      <c r="O166" s="197">
        <v>0</v>
      </c>
      <c r="P166" s="89"/>
      <c r="Q166" s="83">
        <v>0</v>
      </c>
      <c r="R166" s="199">
        <v>0</v>
      </c>
      <c r="S166" s="83">
        <v>0</v>
      </c>
      <c r="T166" s="199">
        <v>0</v>
      </c>
      <c r="U166" s="83">
        <v>0</v>
      </c>
      <c r="V166" s="199">
        <v>0</v>
      </c>
      <c r="W166" s="83">
        <v>0</v>
      </c>
      <c r="X166" s="199">
        <v>0</v>
      </c>
      <c r="Y166" s="89"/>
      <c r="Z166" s="83">
        <v>0</v>
      </c>
      <c r="AA166" s="199">
        <v>0</v>
      </c>
      <c r="AB166" s="83">
        <v>0</v>
      </c>
      <c r="AC166" s="199">
        <v>0</v>
      </c>
      <c r="AD166" s="83">
        <v>0</v>
      </c>
      <c r="AE166" s="199">
        <v>0</v>
      </c>
      <c r="AF166" s="83">
        <v>0</v>
      </c>
      <c r="AG166" s="199">
        <v>0</v>
      </c>
      <c r="AH166" s="89"/>
      <c r="AI166" s="83">
        <v>0</v>
      </c>
      <c r="AJ166" s="199">
        <v>0</v>
      </c>
      <c r="AK166" s="83">
        <v>0</v>
      </c>
      <c r="AL166" s="199">
        <v>0</v>
      </c>
      <c r="AM166" s="83">
        <v>0</v>
      </c>
      <c r="AN166" s="199">
        <v>0</v>
      </c>
      <c r="AO166" s="83">
        <v>0</v>
      </c>
      <c r="AP166" s="199">
        <v>0</v>
      </c>
      <c r="AQ166" s="89"/>
      <c r="AR166" s="83">
        <v>0</v>
      </c>
      <c r="AS166" s="199">
        <v>0</v>
      </c>
      <c r="AT166" s="83">
        <v>0</v>
      </c>
      <c r="AU166" s="199">
        <v>0</v>
      </c>
      <c r="AV166" s="83">
        <v>0</v>
      </c>
      <c r="AW166" s="199">
        <v>0</v>
      </c>
      <c r="AX166" s="83">
        <v>0</v>
      </c>
      <c r="AY166" s="199">
        <v>0</v>
      </c>
    </row>
    <row r="167" spans="1:51" s="31" customFormat="1">
      <c r="A167" s="182" t="s">
        <v>106</v>
      </c>
      <c r="B167" s="185">
        <v>650</v>
      </c>
      <c r="C167" s="188">
        <v>45460</v>
      </c>
      <c r="D167" s="190" t="s">
        <v>232</v>
      </c>
      <c r="E167" s="183" t="s">
        <v>49</v>
      </c>
      <c r="F167" s="182" t="s">
        <v>240</v>
      </c>
      <c r="G167" s="182" t="s">
        <v>167</v>
      </c>
      <c r="H167" s="83">
        <v>-30</v>
      </c>
      <c r="I167" s="197">
        <v>-30</v>
      </c>
      <c r="J167" s="83">
        <v>0</v>
      </c>
      <c r="K167" s="197">
        <v>0</v>
      </c>
      <c r="L167" s="83">
        <v>10</v>
      </c>
      <c r="M167" s="197">
        <v>10</v>
      </c>
      <c r="N167" s="83">
        <v>-20</v>
      </c>
      <c r="O167" s="197">
        <v>-20</v>
      </c>
      <c r="P167" s="89"/>
      <c r="Q167" s="83">
        <v>-30</v>
      </c>
      <c r="R167" s="199">
        <v>-30</v>
      </c>
      <c r="S167" s="83">
        <v>0</v>
      </c>
      <c r="T167" s="199">
        <v>0</v>
      </c>
      <c r="U167" s="83">
        <v>10</v>
      </c>
      <c r="V167" s="199">
        <v>10</v>
      </c>
      <c r="W167" s="83">
        <v>-20</v>
      </c>
      <c r="X167" s="199">
        <v>-20</v>
      </c>
      <c r="Y167" s="89"/>
      <c r="Z167" s="83">
        <v>-30</v>
      </c>
      <c r="AA167" s="199">
        <v>-30</v>
      </c>
      <c r="AB167" s="83">
        <v>0</v>
      </c>
      <c r="AC167" s="199">
        <v>0</v>
      </c>
      <c r="AD167" s="83">
        <v>10</v>
      </c>
      <c r="AE167" s="199">
        <v>10</v>
      </c>
      <c r="AF167" s="83">
        <v>-20</v>
      </c>
      <c r="AG167" s="199">
        <v>-20</v>
      </c>
      <c r="AH167" s="89"/>
      <c r="AI167" s="83">
        <v>-30</v>
      </c>
      <c r="AJ167" s="199">
        <v>-30</v>
      </c>
      <c r="AK167" s="83">
        <v>0</v>
      </c>
      <c r="AL167" s="199">
        <v>0</v>
      </c>
      <c r="AM167" s="83">
        <v>10</v>
      </c>
      <c r="AN167" s="199">
        <v>10</v>
      </c>
      <c r="AO167" s="83">
        <v>-20</v>
      </c>
      <c r="AP167" s="199">
        <v>-20</v>
      </c>
      <c r="AQ167" s="89"/>
      <c r="AR167" s="83">
        <v>-30</v>
      </c>
      <c r="AS167" s="199">
        <v>-30</v>
      </c>
      <c r="AT167" s="83">
        <v>0</v>
      </c>
      <c r="AU167" s="199">
        <v>0</v>
      </c>
      <c r="AV167" s="83">
        <v>10</v>
      </c>
      <c r="AW167" s="199">
        <v>10</v>
      </c>
      <c r="AX167" s="83">
        <v>-20</v>
      </c>
      <c r="AY167" s="199">
        <v>-20</v>
      </c>
    </row>
    <row r="168" spans="1:51" s="31" customFormat="1">
      <c r="A168" s="182" t="s">
        <v>106</v>
      </c>
      <c r="B168" s="185">
        <v>655</v>
      </c>
      <c r="C168" s="188">
        <v>45460</v>
      </c>
      <c r="D168" s="190" t="s">
        <v>97</v>
      </c>
      <c r="E168" s="183" t="s">
        <v>49</v>
      </c>
      <c r="F168" s="182" t="s">
        <v>227</v>
      </c>
      <c r="G168" s="182" t="s">
        <v>47</v>
      </c>
      <c r="H168" s="83">
        <v>0</v>
      </c>
      <c r="I168" s="197">
        <v>0</v>
      </c>
      <c r="J168" s="83">
        <v>0</v>
      </c>
      <c r="K168" s="197">
        <v>0</v>
      </c>
      <c r="L168" s="83">
        <v>0</v>
      </c>
      <c r="M168" s="197" t="s">
        <v>24</v>
      </c>
      <c r="N168" s="83">
        <v>0</v>
      </c>
      <c r="O168" s="197" t="s">
        <v>24</v>
      </c>
      <c r="P168" s="89"/>
      <c r="Q168" s="83">
        <v>0</v>
      </c>
      <c r="R168" s="199">
        <v>0</v>
      </c>
      <c r="S168" s="83">
        <v>0</v>
      </c>
      <c r="T168" s="199">
        <v>0</v>
      </c>
      <c r="U168" s="83" t="s">
        <v>24</v>
      </c>
      <c r="V168" s="199" t="s">
        <v>24</v>
      </c>
      <c r="W168" s="83" t="s">
        <v>24</v>
      </c>
      <c r="X168" s="199" t="s">
        <v>24</v>
      </c>
      <c r="Y168" s="89"/>
      <c r="Z168" s="83">
        <v>0</v>
      </c>
      <c r="AA168" s="199">
        <v>0</v>
      </c>
      <c r="AB168" s="83">
        <v>0</v>
      </c>
      <c r="AC168" s="199">
        <v>0</v>
      </c>
      <c r="AD168" s="83" t="s">
        <v>24</v>
      </c>
      <c r="AE168" s="199" t="s">
        <v>24</v>
      </c>
      <c r="AF168" s="83" t="s">
        <v>24</v>
      </c>
      <c r="AG168" s="199" t="s">
        <v>24</v>
      </c>
      <c r="AH168" s="89"/>
      <c r="AI168" s="83">
        <v>0</v>
      </c>
      <c r="AJ168" s="199">
        <v>0</v>
      </c>
      <c r="AK168" s="83">
        <v>0</v>
      </c>
      <c r="AL168" s="199">
        <v>0</v>
      </c>
      <c r="AM168" s="83" t="s">
        <v>24</v>
      </c>
      <c r="AN168" s="199" t="s">
        <v>24</v>
      </c>
      <c r="AO168" s="83" t="s">
        <v>24</v>
      </c>
      <c r="AP168" s="199" t="s">
        <v>24</v>
      </c>
      <c r="AQ168" s="89"/>
      <c r="AR168" s="83">
        <v>0</v>
      </c>
      <c r="AS168" s="199">
        <v>0</v>
      </c>
      <c r="AT168" s="83">
        <v>0</v>
      </c>
      <c r="AU168" s="199">
        <v>0</v>
      </c>
      <c r="AV168" s="83" t="s">
        <v>24</v>
      </c>
      <c r="AW168" s="199" t="s">
        <v>24</v>
      </c>
      <c r="AX168" s="83" t="s">
        <v>24</v>
      </c>
      <c r="AY168" s="199" t="s">
        <v>24</v>
      </c>
    </row>
    <row r="169" spans="1:51" s="31" customFormat="1">
      <c r="A169" s="182" t="s">
        <v>106</v>
      </c>
      <c r="B169" s="185">
        <v>659</v>
      </c>
      <c r="C169" s="188">
        <v>45460</v>
      </c>
      <c r="D169" s="190" t="s">
        <v>232</v>
      </c>
      <c r="E169" s="183" t="s">
        <v>49</v>
      </c>
      <c r="F169" s="182" t="s">
        <v>268</v>
      </c>
      <c r="G169" s="182" t="s">
        <v>47</v>
      </c>
      <c r="H169" s="83">
        <v>0</v>
      </c>
      <c r="I169" s="197">
        <v>0</v>
      </c>
      <c r="J169" s="83">
        <v>0</v>
      </c>
      <c r="K169" s="197">
        <v>0</v>
      </c>
      <c r="L169" s="83">
        <v>0</v>
      </c>
      <c r="M169" s="197">
        <v>-11.3</v>
      </c>
      <c r="N169" s="83">
        <v>0</v>
      </c>
      <c r="O169" s="197">
        <v>-11.3</v>
      </c>
      <c r="P169" s="89"/>
      <c r="Q169" s="83">
        <v>0</v>
      </c>
      <c r="R169" s="199">
        <v>0</v>
      </c>
      <c r="S169" s="83">
        <v>0</v>
      </c>
      <c r="T169" s="199">
        <v>0</v>
      </c>
      <c r="U169" s="83">
        <v>0</v>
      </c>
      <c r="V169" s="199">
        <v>-11.3</v>
      </c>
      <c r="W169" s="83">
        <v>0</v>
      </c>
      <c r="X169" s="199">
        <v>-11.3</v>
      </c>
      <c r="Y169" s="89"/>
      <c r="Z169" s="83">
        <v>0</v>
      </c>
      <c r="AA169" s="199">
        <v>0</v>
      </c>
      <c r="AB169" s="83">
        <v>0</v>
      </c>
      <c r="AC169" s="199">
        <v>0</v>
      </c>
      <c r="AD169" s="83">
        <v>-4.5999999999999996</v>
      </c>
      <c r="AE169" s="199">
        <v>-11.3</v>
      </c>
      <c r="AF169" s="83">
        <v>-4.5999999999999996</v>
      </c>
      <c r="AG169" s="199">
        <v>-11.3</v>
      </c>
      <c r="AH169" s="89"/>
      <c r="AI169" s="83">
        <v>0</v>
      </c>
      <c r="AJ169" s="199">
        <v>0</v>
      </c>
      <c r="AK169" s="83">
        <v>0</v>
      </c>
      <c r="AL169" s="199">
        <v>0</v>
      </c>
      <c r="AM169" s="83">
        <v>-6.6</v>
      </c>
      <c r="AN169" s="199">
        <v>-11.3</v>
      </c>
      <c r="AO169" s="83">
        <v>-6.6</v>
      </c>
      <c r="AP169" s="199">
        <v>-11.3</v>
      </c>
      <c r="AQ169" s="89"/>
      <c r="AR169" s="83">
        <v>0</v>
      </c>
      <c r="AS169" s="199">
        <v>0</v>
      </c>
      <c r="AT169" s="83">
        <v>0</v>
      </c>
      <c r="AU169" s="199">
        <v>0</v>
      </c>
      <c r="AV169" s="83">
        <v>-8.9</v>
      </c>
      <c r="AW169" s="199">
        <v>-11.3</v>
      </c>
      <c r="AX169" s="83">
        <v>-8.9</v>
      </c>
      <c r="AY169" s="199">
        <v>-11.3</v>
      </c>
    </row>
    <row r="170" spans="1:51" s="31" customFormat="1">
      <c r="A170" s="182" t="s">
        <v>106</v>
      </c>
      <c r="B170" s="185">
        <v>687</v>
      </c>
      <c r="C170" s="188">
        <v>45460</v>
      </c>
      <c r="D170" s="190" t="s">
        <v>97</v>
      </c>
      <c r="E170" s="183" t="s">
        <v>49</v>
      </c>
      <c r="F170" s="182" t="s">
        <v>246</v>
      </c>
      <c r="G170" s="182" t="s">
        <v>57</v>
      </c>
      <c r="H170" s="83">
        <v>-72.5</v>
      </c>
      <c r="I170" s="197">
        <v>0</v>
      </c>
      <c r="J170" s="83" t="s">
        <v>20</v>
      </c>
      <c r="K170" s="197">
        <v>0</v>
      </c>
      <c r="L170" s="83">
        <v>-19.3</v>
      </c>
      <c r="M170" s="197">
        <v>0</v>
      </c>
      <c r="N170" s="83">
        <v>-91.8</v>
      </c>
      <c r="O170" s="197">
        <v>0</v>
      </c>
      <c r="P170" s="89"/>
      <c r="Q170" s="83">
        <v>0</v>
      </c>
      <c r="R170" s="199">
        <v>0</v>
      </c>
      <c r="S170" s="83">
        <v>0</v>
      </c>
      <c r="T170" s="199">
        <v>0</v>
      </c>
      <c r="U170" s="83">
        <v>0</v>
      </c>
      <c r="V170" s="199">
        <v>0</v>
      </c>
      <c r="W170" s="83">
        <v>0</v>
      </c>
      <c r="X170" s="199">
        <v>0</v>
      </c>
      <c r="Y170" s="89"/>
      <c r="Z170" s="83">
        <v>0</v>
      </c>
      <c r="AA170" s="199">
        <v>0</v>
      </c>
      <c r="AB170" s="83">
        <v>0</v>
      </c>
      <c r="AC170" s="199">
        <v>0</v>
      </c>
      <c r="AD170" s="83">
        <v>0</v>
      </c>
      <c r="AE170" s="199">
        <v>0</v>
      </c>
      <c r="AF170" s="83">
        <v>0</v>
      </c>
      <c r="AG170" s="199">
        <v>0</v>
      </c>
      <c r="AH170" s="89"/>
      <c r="AI170" s="83">
        <v>0</v>
      </c>
      <c r="AJ170" s="199">
        <v>0</v>
      </c>
      <c r="AK170" s="83">
        <v>0</v>
      </c>
      <c r="AL170" s="199">
        <v>0</v>
      </c>
      <c r="AM170" s="83">
        <v>0</v>
      </c>
      <c r="AN170" s="199">
        <v>0</v>
      </c>
      <c r="AO170" s="83">
        <v>0</v>
      </c>
      <c r="AP170" s="199">
        <v>0</v>
      </c>
      <c r="AQ170" s="89"/>
      <c r="AR170" s="83">
        <v>0</v>
      </c>
      <c r="AS170" s="199">
        <v>0</v>
      </c>
      <c r="AT170" s="83">
        <v>0</v>
      </c>
      <c r="AU170" s="199">
        <v>0</v>
      </c>
      <c r="AV170" s="83">
        <v>0</v>
      </c>
      <c r="AW170" s="199">
        <v>0</v>
      </c>
      <c r="AX170" s="83">
        <v>0</v>
      </c>
      <c r="AY170" s="199">
        <v>0</v>
      </c>
    </row>
    <row r="171" spans="1:51" s="31" customFormat="1">
      <c r="A171" s="182" t="s">
        <v>106</v>
      </c>
      <c r="B171" s="185">
        <v>709</v>
      </c>
      <c r="C171" s="188">
        <v>45470</v>
      </c>
      <c r="D171" s="190" t="s">
        <v>97</v>
      </c>
      <c r="E171" s="183" t="s">
        <v>49</v>
      </c>
      <c r="F171" s="182" t="s">
        <v>295</v>
      </c>
      <c r="G171" s="182" t="s">
        <v>166</v>
      </c>
      <c r="H171" s="83">
        <v>-120.8</v>
      </c>
      <c r="I171" s="254">
        <v>0</v>
      </c>
      <c r="J171" s="83">
        <v>0</v>
      </c>
      <c r="K171" s="254">
        <v>0</v>
      </c>
      <c r="L171" s="83">
        <v>0</v>
      </c>
      <c r="M171" s="254">
        <v>0</v>
      </c>
      <c r="N171" s="83">
        <v>-120.8</v>
      </c>
      <c r="O171" s="254">
        <v>0</v>
      </c>
      <c r="P171" s="89"/>
      <c r="Q171" s="83">
        <v>-381</v>
      </c>
      <c r="R171" s="254">
        <v>0</v>
      </c>
      <c r="S171" s="83">
        <v>0</v>
      </c>
      <c r="T171" s="254">
        <v>0</v>
      </c>
      <c r="U171" s="83">
        <v>0</v>
      </c>
      <c r="V171" s="254">
        <v>0</v>
      </c>
      <c r="W171" s="83">
        <v>-381</v>
      </c>
      <c r="X171" s="254">
        <v>0</v>
      </c>
      <c r="Y171" s="89"/>
      <c r="Z171" s="83" t="s">
        <v>23</v>
      </c>
      <c r="AA171" s="254">
        <v>0</v>
      </c>
      <c r="AB171" s="83">
        <v>0</v>
      </c>
      <c r="AC171" s="254">
        <v>0</v>
      </c>
      <c r="AD171" s="83">
        <v>0</v>
      </c>
      <c r="AE171" s="254">
        <v>0</v>
      </c>
      <c r="AF171" s="83" t="s">
        <v>23</v>
      </c>
      <c r="AG171" s="254">
        <v>0</v>
      </c>
      <c r="AH171" s="89"/>
      <c r="AI171" s="83">
        <v>0</v>
      </c>
      <c r="AJ171" s="254">
        <v>0</v>
      </c>
      <c r="AK171" s="83">
        <v>0</v>
      </c>
      <c r="AL171" s="254">
        <v>0</v>
      </c>
      <c r="AM171" s="83">
        <v>0</v>
      </c>
      <c r="AN171" s="254">
        <v>0</v>
      </c>
      <c r="AO171" s="83">
        <v>0</v>
      </c>
      <c r="AP171" s="254">
        <v>0</v>
      </c>
      <c r="AQ171" s="89"/>
      <c r="AR171" s="83">
        <v>0</v>
      </c>
      <c r="AS171" s="254">
        <v>0</v>
      </c>
      <c r="AT171" s="83">
        <v>0</v>
      </c>
      <c r="AU171" s="254">
        <v>0</v>
      </c>
      <c r="AV171" s="83">
        <v>0</v>
      </c>
      <c r="AW171" s="254">
        <v>0</v>
      </c>
      <c r="AX171" s="83">
        <v>0</v>
      </c>
      <c r="AY171" s="254">
        <v>0</v>
      </c>
    </row>
    <row r="172" spans="1:51" s="31" customFormat="1">
      <c r="A172" s="182"/>
      <c r="B172" s="185"/>
      <c r="C172" s="188"/>
      <c r="D172" s="190"/>
      <c r="E172" s="183"/>
      <c r="F172" s="182"/>
      <c r="G172" s="181" t="s">
        <v>5</v>
      </c>
      <c r="H172" s="178">
        <f>SUM(H138:H171)</f>
        <v>-399.59999999999997</v>
      </c>
      <c r="I172" s="168">
        <f t="shared" ref="I172:AY172" si="167">SUM(I138:I171)</f>
        <v>-81.599999999999994</v>
      </c>
      <c r="J172" s="178">
        <f t="shared" si="167"/>
        <v>-4.0999999999999996</v>
      </c>
      <c r="K172" s="168">
        <f t="shared" si="167"/>
        <v>-3.1999999999999993</v>
      </c>
      <c r="L172" s="178">
        <f t="shared" si="167"/>
        <v>-51.5</v>
      </c>
      <c r="M172" s="168">
        <f t="shared" si="167"/>
        <v>-6.8</v>
      </c>
      <c r="N172" s="178">
        <f t="shared" si="167"/>
        <v>-455.20000000000005</v>
      </c>
      <c r="O172" s="168">
        <f t="shared" si="167"/>
        <v>-91.6</v>
      </c>
      <c r="P172" s="180"/>
      <c r="Q172" s="178">
        <f t="shared" si="167"/>
        <v>-465.8</v>
      </c>
      <c r="R172" s="168">
        <f t="shared" si="167"/>
        <v>-82.1</v>
      </c>
      <c r="S172" s="178">
        <f t="shared" si="167"/>
        <v>-3.2999999999999989</v>
      </c>
      <c r="T172" s="168">
        <f t="shared" si="167"/>
        <v>-2.3999999999999986</v>
      </c>
      <c r="U172" s="178">
        <f t="shared" si="167"/>
        <v>7.3</v>
      </c>
      <c r="V172" s="168">
        <f t="shared" si="167"/>
        <v>-6.8000000000000007</v>
      </c>
      <c r="W172" s="178">
        <f t="shared" si="167"/>
        <v>-461.8</v>
      </c>
      <c r="X172" s="168">
        <f t="shared" si="167"/>
        <v>-91.3</v>
      </c>
      <c r="Y172" s="180"/>
      <c r="Z172" s="178">
        <f t="shared" si="167"/>
        <v>-86.9</v>
      </c>
      <c r="AA172" s="168">
        <f t="shared" si="167"/>
        <v>-82</v>
      </c>
      <c r="AB172" s="178">
        <f t="shared" si="167"/>
        <v>-3.399999999999999</v>
      </c>
      <c r="AC172" s="168">
        <f t="shared" si="167"/>
        <v>-2.1999999999999993</v>
      </c>
      <c r="AD172" s="178">
        <f t="shared" si="167"/>
        <v>1.6000000000000005</v>
      </c>
      <c r="AE172" s="168">
        <f t="shared" si="167"/>
        <v>-7.2</v>
      </c>
      <c r="AF172" s="178">
        <f t="shared" si="167"/>
        <v>-88.699999999999989</v>
      </c>
      <c r="AG172" s="168">
        <f t="shared" si="167"/>
        <v>-91.399999999999991</v>
      </c>
      <c r="AH172" s="180"/>
      <c r="AI172" s="178">
        <f t="shared" si="167"/>
        <v>-81.8</v>
      </c>
      <c r="AJ172" s="168">
        <f t="shared" si="167"/>
        <v>-81.8</v>
      </c>
      <c r="AK172" s="178">
        <f t="shared" si="167"/>
        <v>-2.1000000000000014</v>
      </c>
      <c r="AL172" s="168">
        <f t="shared" si="167"/>
        <v>-2.1000000000000014</v>
      </c>
      <c r="AM172" s="178">
        <f t="shared" si="167"/>
        <v>-6.1</v>
      </c>
      <c r="AN172" s="168">
        <f t="shared" si="167"/>
        <v>-12.3</v>
      </c>
      <c r="AO172" s="178">
        <f t="shared" si="167"/>
        <v>-90</v>
      </c>
      <c r="AP172" s="168">
        <f t="shared" si="167"/>
        <v>-96.2</v>
      </c>
      <c r="AQ172" s="180"/>
      <c r="AR172" s="178">
        <f t="shared" si="167"/>
        <v>-79.7</v>
      </c>
      <c r="AS172" s="168">
        <f t="shared" si="167"/>
        <v>-81.599999999999994</v>
      </c>
      <c r="AT172" s="178">
        <f t="shared" si="167"/>
        <v>-2</v>
      </c>
      <c r="AU172" s="168">
        <f t="shared" si="167"/>
        <v>-2</v>
      </c>
      <c r="AV172" s="178">
        <f t="shared" si="167"/>
        <v>-13.100000000000001</v>
      </c>
      <c r="AW172" s="168">
        <f t="shared" si="167"/>
        <v>-15.9</v>
      </c>
      <c r="AX172" s="178">
        <f t="shared" si="167"/>
        <v>-94.800000000000011</v>
      </c>
      <c r="AY172" s="168">
        <f t="shared" si="167"/>
        <v>-99.499999999999986</v>
      </c>
    </row>
    <row r="173" spans="1:51" s="31" customFormat="1" ht="13.5" thickBot="1">
      <c r="A173" s="192"/>
      <c r="B173" s="186"/>
      <c r="C173" s="189"/>
      <c r="D173" s="193"/>
      <c r="E173" s="210"/>
      <c r="F173" s="192"/>
      <c r="G173" s="211"/>
      <c r="H173" s="178"/>
      <c r="I173" s="180"/>
      <c r="J173" s="178"/>
      <c r="K173" s="180"/>
      <c r="L173" s="178"/>
      <c r="M173" s="180"/>
      <c r="N173" s="178"/>
      <c r="O173" s="205"/>
      <c r="P173" s="180"/>
      <c r="Q173" s="178"/>
      <c r="R173" s="180"/>
      <c r="S173" s="178"/>
      <c r="T173" s="180"/>
      <c r="U173" s="178"/>
      <c r="V173" s="180"/>
      <c r="W173" s="178"/>
      <c r="X173" s="205"/>
      <c r="Y173" s="180"/>
      <c r="Z173" s="178"/>
      <c r="AA173" s="180"/>
      <c r="AB173" s="178"/>
      <c r="AC173" s="180"/>
      <c r="AD173" s="178"/>
      <c r="AE173" s="180"/>
      <c r="AF173" s="178"/>
      <c r="AG173" s="205"/>
      <c r="AH173" s="180"/>
      <c r="AI173" s="178"/>
      <c r="AJ173" s="180"/>
      <c r="AK173" s="206"/>
      <c r="AL173" s="205"/>
      <c r="AM173" s="206"/>
      <c r="AN173" s="205"/>
      <c r="AO173" s="206"/>
      <c r="AP173" s="205"/>
      <c r="AQ173" s="180"/>
      <c r="AR173" s="206"/>
      <c r="AS173" s="205"/>
      <c r="AT173" s="206"/>
      <c r="AU173" s="205"/>
      <c r="AV173" s="206"/>
      <c r="AW173" s="205"/>
      <c r="AX173" s="206"/>
      <c r="AY173" s="205"/>
    </row>
    <row r="174" spans="1:51" ht="13.5" thickTop="1">
      <c r="A174" s="172"/>
      <c r="B174" s="172"/>
      <c r="C174" s="173"/>
      <c r="D174" s="173"/>
      <c r="E174" s="174"/>
      <c r="F174" s="175"/>
      <c r="G174" s="164" t="s">
        <v>18</v>
      </c>
      <c r="H174" s="137">
        <f>SUM(H9,H12,H15,H18,H22,H25,H28,H31,H34,H37,H40,H43,H46,H49,H52,H56,H59,H64,H68,H71,H74,H77,H81,H86,H89,H92,H95,H98,H101,H104,H107,H111,H118,H121,H124,H127,H130,H133,H136,H172)</f>
        <v>-1147.4000000000001</v>
      </c>
      <c r="I174" s="201">
        <f t="shared" ref="I174:AY174" si="168">SUM(I9,I12,I15,I18,I22,I25,I28,I31,I34,I37,I40,I43,I46,I49,I52,I56,I59,I64,I68,I71,I74,I77,I81,I86,I89,I92,I95,I98,I101,I104,I107,I111,I118,I121,I124,I127,I130,I133,I136,I172)</f>
        <v>-110.5</v>
      </c>
      <c r="J174" s="137">
        <f t="shared" si="168"/>
        <v>663.5</v>
      </c>
      <c r="K174" s="201">
        <f t="shared" si="168"/>
        <v>-8.1</v>
      </c>
      <c r="L174" s="137">
        <f t="shared" si="168"/>
        <v>-23.7</v>
      </c>
      <c r="M174" s="201">
        <f t="shared" si="168"/>
        <v>22.3</v>
      </c>
      <c r="N174" s="137">
        <f t="shared" si="168"/>
        <v>-507.6</v>
      </c>
      <c r="O174" s="201">
        <f t="shared" si="168"/>
        <v>-96.3</v>
      </c>
      <c r="P174" s="137"/>
      <c r="Q174" s="137">
        <f t="shared" si="168"/>
        <v>-1245.2</v>
      </c>
      <c r="R174" s="201">
        <f t="shared" si="168"/>
        <v>-111.3</v>
      </c>
      <c r="S174" s="137">
        <f t="shared" si="168"/>
        <v>740.40000000000009</v>
      </c>
      <c r="T174" s="201">
        <f t="shared" si="168"/>
        <v>-7.2999999999999989</v>
      </c>
      <c r="U174" s="137">
        <f t="shared" si="168"/>
        <v>37.5</v>
      </c>
      <c r="V174" s="201">
        <f t="shared" si="168"/>
        <v>22.6</v>
      </c>
      <c r="W174" s="137">
        <f t="shared" si="168"/>
        <v>-467.3</v>
      </c>
      <c r="X174" s="201">
        <f t="shared" si="168"/>
        <v>-96</v>
      </c>
      <c r="Y174" s="137"/>
      <c r="Z174" s="137">
        <f t="shared" si="168"/>
        <v>-898.3</v>
      </c>
      <c r="AA174" s="201">
        <f t="shared" si="168"/>
        <v>-111.4</v>
      </c>
      <c r="AB174" s="137">
        <f t="shared" si="168"/>
        <v>773.8</v>
      </c>
      <c r="AC174" s="201">
        <f t="shared" si="168"/>
        <v>-6.9999999999999991</v>
      </c>
      <c r="AD174" s="137">
        <f t="shared" si="168"/>
        <v>31.200000000000003</v>
      </c>
      <c r="AE174" s="201">
        <f t="shared" si="168"/>
        <v>22.400000000000002</v>
      </c>
      <c r="AF174" s="137">
        <f t="shared" si="168"/>
        <v>-93.299999999999983</v>
      </c>
      <c r="AG174" s="201">
        <f t="shared" si="168"/>
        <v>-95.999999999999986</v>
      </c>
      <c r="AH174" s="137"/>
      <c r="AI174" s="137">
        <f t="shared" si="168"/>
        <v>-928.8</v>
      </c>
      <c r="AJ174" s="201">
        <f t="shared" si="168"/>
        <v>-111.39999999999999</v>
      </c>
      <c r="AK174" s="137">
        <f t="shared" si="168"/>
        <v>810.49999999999989</v>
      </c>
      <c r="AL174" s="201">
        <f t="shared" si="168"/>
        <v>-6.9000000000000012</v>
      </c>
      <c r="AM174" s="137">
        <f t="shared" si="168"/>
        <v>23.6</v>
      </c>
      <c r="AN174" s="201">
        <f t="shared" si="168"/>
        <v>17.400000000000002</v>
      </c>
      <c r="AO174" s="137">
        <f t="shared" si="168"/>
        <v>-94.7</v>
      </c>
      <c r="AP174" s="201">
        <f t="shared" si="168"/>
        <v>-100.9</v>
      </c>
      <c r="AQ174" s="137"/>
      <c r="AR174" s="137">
        <f t="shared" si="168"/>
        <v>-963.40000000000009</v>
      </c>
      <c r="AS174" s="201">
        <f t="shared" si="168"/>
        <v>-111.3</v>
      </c>
      <c r="AT174" s="137">
        <f t="shared" si="168"/>
        <v>847.19999999999993</v>
      </c>
      <c r="AU174" s="201">
        <f t="shared" si="168"/>
        <v>-6.8</v>
      </c>
      <c r="AV174" s="137">
        <f t="shared" si="168"/>
        <v>16.8</v>
      </c>
      <c r="AW174" s="201">
        <f t="shared" si="168"/>
        <v>14.000000000000002</v>
      </c>
      <c r="AX174" s="137">
        <f t="shared" si="168"/>
        <v>-99.4</v>
      </c>
      <c r="AY174" s="201">
        <f t="shared" si="168"/>
        <v>-104.09999999999998</v>
      </c>
    </row>
    <row r="175" spans="1:51">
      <c r="A175" s="141"/>
      <c r="B175" s="141"/>
      <c r="C175" s="135"/>
      <c r="D175" s="135"/>
      <c r="E175" s="125"/>
      <c r="F175" s="145"/>
      <c r="G175" s="130"/>
      <c r="H175" s="131"/>
      <c r="I175" s="132"/>
      <c r="J175" s="131"/>
      <c r="K175" s="132"/>
      <c r="L175" s="131"/>
      <c r="M175" s="132"/>
      <c r="N175" s="131"/>
      <c r="O175" s="132"/>
      <c r="P175" s="133"/>
      <c r="Q175" s="131"/>
      <c r="R175" s="132"/>
      <c r="S175" s="131"/>
      <c r="T175" s="132"/>
      <c r="U175" s="131"/>
      <c r="V175" s="132"/>
      <c r="W175" s="131"/>
      <c r="X175" s="132"/>
      <c r="Y175" s="133"/>
      <c r="Z175" s="131"/>
      <c r="AA175" s="132"/>
      <c r="AB175" s="131"/>
      <c r="AC175" s="132"/>
      <c r="AD175" s="131"/>
      <c r="AE175" s="132"/>
      <c r="AF175" s="131"/>
      <c r="AG175" s="132"/>
      <c r="AH175" s="133"/>
      <c r="AI175" s="131"/>
      <c r="AJ175" s="132"/>
      <c r="AK175" s="131"/>
      <c r="AL175" s="132"/>
      <c r="AM175" s="131"/>
      <c r="AN175" s="132"/>
      <c r="AO175" s="131"/>
      <c r="AP175" s="132"/>
      <c r="AQ175" s="134"/>
      <c r="AR175" s="131"/>
      <c r="AS175" s="132"/>
      <c r="AT175" s="131"/>
      <c r="AU175" s="132"/>
      <c r="AV175" s="131"/>
      <c r="AW175" s="132"/>
      <c r="AX175" s="131"/>
      <c r="AY175" s="132"/>
    </row>
    <row r="176" spans="1:51">
      <c r="A176" s="141"/>
      <c r="B176" s="141"/>
      <c r="C176" s="142"/>
      <c r="D176" s="143"/>
      <c r="E176" s="144"/>
      <c r="F176" s="145"/>
      <c r="G176" s="130" t="s">
        <v>27</v>
      </c>
      <c r="H176" s="131">
        <f>SUM(H15,H22)</f>
        <v>0</v>
      </c>
      <c r="I176" s="132">
        <f t="shared" ref="I176:AY176" si="169">SUM(I15,I22)</f>
        <v>0</v>
      </c>
      <c r="J176" s="131">
        <f t="shared" si="169"/>
        <v>0</v>
      </c>
      <c r="K176" s="132">
        <f t="shared" si="169"/>
        <v>0</v>
      </c>
      <c r="L176" s="131">
        <f t="shared" si="169"/>
        <v>0</v>
      </c>
      <c r="M176" s="132">
        <f t="shared" si="169"/>
        <v>0</v>
      </c>
      <c r="N176" s="131">
        <f t="shared" si="169"/>
        <v>0</v>
      </c>
      <c r="O176" s="132">
        <f t="shared" si="169"/>
        <v>0</v>
      </c>
      <c r="P176" s="131"/>
      <c r="Q176" s="131">
        <f t="shared" si="169"/>
        <v>0</v>
      </c>
      <c r="R176" s="132">
        <f t="shared" si="169"/>
        <v>0</v>
      </c>
      <c r="S176" s="131">
        <f t="shared" si="169"/>
        <v>0</v>
      </c>
      <c r="T176" s="132">
        <f t="shared" si="169"/>
        <v>0</v>
      </c>
      <c r="U176" s="131">
        <f t="shared" si="169"/>
        <v>0</v>
      </c>
      <c r="V176" s="132">
        <f t="shared" si="169"/>
        <v>0</v>
      </c>
      <c r="W176" s="131">
        <f t="shared" si="169"/>
        <v>0</v>
      </c>
      <c r="X176" s="132">
        <f t="shared" si="169"/>
        <v>0</v>
      </c>
      <c r="Y176" s="131"/>
      <c r="Z176" s="131">
        <f t="shared" si="169"/>
        <v>0</v>
      </c>
      <c r="AA176" s="132">
        <f t="shared" si="169"/>
        <v>0</v>
      </c>
      <c r="AB176" s="131">
        <f t="shared" si="169"/>
        <v>0</v>
      </c>
      <c r="AC176" s="132">
        <f t="shared" si="169"/>
        <v>0</v>
      </c>
      <c r="AD176" s="131">
        <f t="shared" si="169"/>
        <v>0</v>
      </c>
      <c r="AE176" s="132">
        <f t="shared" si="169"/>
        <v>0</v>
      </c>
      <c r="AF176" s="131">
        <f t="shared" si="169"/>
        <v>0</v>
      </c>
      <c r="AG176" s="132">
        <f t="shared" si="169"/>
        <v>0</v>
      </c>
      <c r="AH176" s="131"/>
      <c r="AI176" s="131">
        <f t="shared" si="169"/>
        <v>0</v>
      </c>
      <c r="AJ176" s="132">
        <f t="shared" si="169"/>
        <v>0</v>
      </c>
      <c r="AK176" s="131">
        <f t="shared" si="169"/>
        <v>0</v>
      </c>
      <c r="AL176" s="132">
        <f t="shared" si="169"/>
        <v>0</v>
      </c>
      <c r="AM176" s="131">
        <f t="shared" si="169"/>
        <v>0</v>
      </c>
      <c r="AN176" s="132">
        <f t="shared" si="169"/>
        <v>0</v>
      </c>
      <c r="AO176" s="131">
        <f t="shared" si="169"/>
        <v>0</v>
      </c>
      <c r="AP176" s="132">
        <f t="shared" si="169"/>
        <v>0</v>
      </c>
      <c r="AQ176" s="131"/>
      <c r="AR176" s="131">
        <f t="shared" si="169"/>
        <v>0</v>
      </c>
      <c r="AS176" s="132">
        <f t="shared" si="169"/>
        <v>0</v>
      </c>
      <c r="AT176" s="131">
        <f t="shared" si="169"/>
        <v>0</v>
      </c>
      <c r="AU176" s="132">
        <f t="shared" si="169"/>
        <v>0</v>
      </c>
      <c r="AV176" s="131">
        <f t="shared" si="169"/>
        <v>0</v>
      </c>
      <c r="AW176" s="132">
        <f t="shared" si="169"/>
        <v>0</v>
      </c>
      <c r="AX176" s="131">
        <f t="shared" si="169"/>
        <v>0</v>
      </c>
      <c r="AY176" s="132">
        <f t="shared" si="169"/>
        <v>0</v>
      </c>
    </row>
    <row r="177" spans="1:51">
      <c r="A177" s="141"/>
      <c r="B177" s="141"/>
      <c r="C177" s="142"/>
      <c r="D177" s="143"/>
      <c r="E177" s="144"/>
      <c r="F177" s="145"/>
      <c r="G177" s="130"/>
      <c r="H177" s="131"/>
      <c r="I177" s="132"/>
      <c r="J177" s="131"/>
      <c r="K177" s="132"/>
      <c r="L177" s="131"/>
      <c r="M177" s="132"/>
      <c r="N177" s="131"/>
      <c r="O177" s="132"/>
      <c r="P177" s="133"/>
      <c r="Q177" s="131"/>
      <c r="R177" s="132"/>
      <c r="S177" s="131"/>
      <c r="T177" s="132"/>
      <c r="U177" s="131"/>
      <c r="V177" s="132"/>
      <c r="W177" s="131"/>
      <c r="X177" s="132"/>
      <c r="Y177" s="133"/>
      <c r="Z177" s="131"/>
      <c r="AA177" s="132"/>
      <c r="AB177" s="131"/>
      <c r="AC177" s="132"/>
      <c r="AD177" s="131"/>
      <c r="AE177" s="132"/>
      <c r="AF177" s="131"/>
      <c r="AG177" s="132"/>
      <c r="AH177" s="133"/>
      <c r="AI177" s="131"/>
      <c r="AJ177" s="132"/>
      <c r="AK177" s="131"/>
      <c r="AL177" s="132"/>
      <c r="AM177" s="131"/>
      <c r="AN177" s="132"/>
      <c r="AO177" s="131"/>
      <c r="AP177" s="132"/>
      <c r="AQ177" s="134"/>
      <c r="AR177" s="131"/>
      <c r="AS177" s="132"/>
      <c r="AT177" s="131"/>
      <c r="AU177" s="132"/>
      <c r="AV177" s="131"/>
      <c r="AW177" s="132"/>
      <c r="AX177" s="131"/>
      <c r="AY177" s="132"/>
    </row>
    <row r="178" spans="1:51">
      <c r="A178" s="141"/>
      <c r="B178" s="141"/>
      <c r="C178" s="142"/>
      <c r="D178" s="143"/>
      <c r="E178" s="144"/>
      <c r="F178" s="144"/>
      <c r="G178" s="165" t="s">
        <v>19</v>
      </c>
      <c r="H178" s="138">
        <f>+H174-H176</f>
        <v>-1147.4000000000001</v>
      </c>
      <c r="I178" s="139">
        <f t="shared" ref="I178:AY178" si="170">+I174-I176</f>
        <v>-110.5</v>
      </c>
      <c r="J178" s="138">
        <f t="shared" si="170"/>
        <v>663.5</v>
      </c>
      <c r="K178" s="139">
        <f t="shared" si="170"/>
        <v>-8.1</v>
      </c>
      <c r="L178" s="138">
        <f t="shared" si="170"/>
        <v>-23.7</v>
      </c>
      <c r="M178" s="139">
        <f t="shared" si="170"/>
        <v>22.3</v>
      </c>
      <c r="N178" s="138">
        <f t="shared" si="170"/>
        <v>-507.6</v>
      </c>
      <c r="O178" s="139">
        <f t="shared" si="170"/>
        <v>-96.3</v>
      </c>
      <c r="P178" s="138"/>
      <c r="Q178" s="138">
        <f t="shared" si="170"/>
        <v>-1245.2</v>
      </c>
      <c r="R178" s="139">
        <f t="shared" si="170"/>
        <v>-111.3</v>
      </c>
      <c r="S178" s="138">
        <f t="shared" si="170"/>
        <v>740.40000000000009</v>
      </c>
      <c r="T178" s="139">
        <f t="shared" si="170"/>
        <v>-7.2999999999999989</v>
      </c>
      <c r="U178" s="138">
        <f t="shared" si="170"/>
        <v>37.5</v>
      </c>
      <c r="V178" s="139">
        <f t="shared" si="170"/>
        <v>22.6</v>
      </c>
      <c r="W178" s="138">
        <f t="shared" si="170"/>
        <v>-467.3</v>
      </c>
      <c r="X178" s="139">
        <f t="shared" si="170"/>
        <v>-96</v>
      </c>
      <c r="Y178" s="138"/>
      <c r="Z178" s="138">
        <f t="shared" si="170"/>
        <v>-898.3</v>
      </c>
      <c r="AA178" s="139">
        <f t="shared" si="170"/>
        <v>-111.4</v>
      </c>
      <c r="AB178" s="138">
        <f t="shared" si="170"/>
        <v>773.8</v>
      </c>
      <c r="AC178" s="139">
        <f t="shared" si="170"/>
        <v>-6.9999999999999991</v>
      </c>
      <c r="AD178" s="138">
        <f t="shared" si="170"/>
        <v>31.200000000000003</v>
      </c>
      <c r="AE178" s="139">
        <f t="shared" si="170"/>
        <v>22.400000000000002</v>
      </c>
      <c r="AF178" s="138">
        <f t="shared" si="170"/>
        <v>-93.299999999999983</v>
      </c>
      <c r="AG178" s="139">
        <f t="shared" si="170"/>
        <v>-95.999999999999986</v>
      </c>
      <c r="AH178" s="138"/>
      <c r="AI178" s="138">
        <f t="shared" si="170"/>
        <v>-928.8</v>
      </c>
      <c r="AJ178" s="139">
        <f t="shared" si="170"/>
        <v>-111.39999999999999</v>
      </c>
      <c r="AK178" s="138">
        <f t="shared" si="170"/>
        <v>810.49999999999989</v>
      </c>
      <c r="AL178" s="139">
        <f t="shared" si="170"/>
        <v>-6.9000000000000012</v>
      </c>
      <c r="AM178" s="138">
        <f t="shared" si="170"/>
        <v>23.6</v>
      </c>
      <c r="AN178" s="139">
        <f t="shared" si="170"/>
        <v>17.400000000000002</v>
      </c>
      <c r="AO178" s="138">
        <f t="shared" si="170"/>
        <v>-94.7</v>
      </c>
      <c r="AP178" s="139">
        <f t="shared" si="170"/>
        <v>-100.9</v>
      </c>
      <c r="AQ178" s="138"/>
      <c r="AR178" s="138">
        <f t="shared" si="170"/>
        <v>-963.40000000000009</v>
      </c>
      <c r="AS178" s="139">
        <f t="shared" si="170"/>
        <v>-111.3</v>
      </c>
      <c r="AT178" s="138">
        <f t="shared" si="170"/>
        <v>847.19999999999993</v>
      </c>
      <c r="AU178" s="139">
        <f t="shared" si="170"/>
        <v>-6.8</v>
      </c>
      <c r="AV178" s="138">
        <f t="shared" si="170"/>
        <v>16.8</v>
      </c>
      <c r="AW178" s="139">
        <f t="shared" si="170"/>
        <v>14.000000000000002</v>
      </c>
      <c r="AX178" s="138">
        <f t="shared" si="170"/>
        <v>-99.4</v>
      </c>
      <c r="AY178" s="139">
        <f t="shared" si="170"/>
        <v>-104.09999999999998</v>
      </c>
    </row>
    <row r="179" spans="1:51">
      <c r="A179" s="141"/>
      <c r="B179" s="141"/>
      <c r="C179" s="142"/>
      <c r="D179" s="143"/>
      <c r="E179" s="144"/>
      <c r="F179" s="144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</row>
    <row r="180" spans="1:51">
      <c r="A180" s="141"/>
      <c r="B180" s="141"/>
      <c r="C180" s="142"/>
      <c r="D180" s="143"/>
      <c r="E180" s="144"/>
      <c r="F180" s="212" t="s">
        <v>322</v>
      </c>
      <c r="G180" s="130"/>
      <c r="H180" s="133"/>
      <c r="I180" s="133"/>
      <c r="J180" s="133"/>
      <c r="K180" s="133"/>
      <c r="L180" s="133"/>
      <c r="M180" s="133"/>
      <c r="N180" s="133"/>
      <c r="O180" s="133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</row>
    <row r="181" spans="1:51">
      <c r="A181" s="119"/>
      <c r="B181" s="120"/>
      <c r="C181" s="121"/>
      <c r="D181" s="162"/>
      <c r="E181" s="121"/>
      <c r="F181" s="122"/>
      <c r="G181" s="121"/>
      <c r="H181" s="261" t="s">
        <v>326</v>
      </c>
      <c r="I181" s="262"/>
      <c r="J181" s="262"/>
      <c r="K181" s="262"/>
      <c r="L181" s="262"/>
      <c r="M181" s="262"/>
      <c r="N181" s="262"/>
      <c r="O181" s="263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</row>
    <row r="182" spans="1:51">
      <c r="A182" s="114" t="s">
        <v>12</v>
      </c>
      <c r="B182" s="209" t="s">
        <v>10</v>
      </c>
      <c r="C182" s="123"/>
      <c r="D182" s="163"/>
      <c r="E182" s="123"/>
      <c r="F182" s="123"/>
      <c r="G182" s="123"/>
      <c r="H182" s="264" t="s">
        <v>3</v>
      </c>
      <c r="I182" s="265"/>
      <c r="J182" s="264" t="s">
        <v>4</v>
      </c>
      <c r="K182" s="265"/>
      <c r="L182" s="264" t="s">
        <v>15</v>
      </c>
      <c r="M182" s="265"/>
      <c r="N182" s="264" t="s">
        <v>5</v>
      </c>
      <c r="O182" s="26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</row>
    <row r="183" spans="1:51">
      <c r="A183" s="91" t="s">
        <v>13</v>
      </c>
      <c r="B183" s="90" t="s">
        <v>11</v>
      </c>
      <c r="C183" s="91" t="s">
        <v>0</v>
      </c>
      <c r="D183" s="113" t="s">
        <v>6</v>
      </c>
      <c r="E183" s="91" t="s">
        <v>14</v>
      </c>
      <c r="F183" s="91" t="s">
        <v>1</v>
      </c>
      <c r="G183" s="91" t="s">
        <v>90</v>
      </c>
      <c r="H183" s="92" t="s">
        <v>2</v>
      </c>
      <c r="I183" s="92" t="s">
        <v>8</v>
      </c>
      <c r="J183" s="92" t="s">
        <v>2</v>
      </c>
      <c r="K183" s="92" t="s">
        <v>8</v>
      </c>
      <c r="L183" s="92" t="s">
        <v>2</v>
      </c>
      <c r="M183" s="92" t="s">
        <v>8</v>
      </c>
      <c r="N183" s="92" t="s">
        <v>2</v>
      </c>
      <c r="O183" s="92" t="s">
        <v>8</v>
      </c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</row>
    <row r="184" spans="1:51">
      <c r="A184" s="213" t="s">
        <v>278</v>
      </c>
      <c r="B184" s="214">
        <v>706</v>
      </c>
      <c r="C184" s="215">
        <v>45470</v>
      </c>
      <c r="D184" s="216" t="s">
        <v>301</v>
      </c>
      <c r="E184" s="217" t="s">
        <v>309</v>
      </c>
      <c r="F184" s="218" t="s">
        <v>294</v>
      </c>
      <c r="G184" s="219" t="s">
        <v>327</v>
      </c>
      <c r="H184" s="220">
        <v>-161.19999999999999</v>
      </c>
      <c r="I184" s="221">
        <v>0</v>
      </c>
      <c r="J184" s="220">
        <v>161.19999999999999</v>
      </c>
      <c r="K184" s="221">
        <v>0</v>
      </c>
      <c r="L184" s="220">
        <v>0</v>
      </c>
      <c r="M184" s="221">
        <v>0</v>
      </c>
      <c r="N184" s="220">
        <v>0</v>
      </c>
      <c r="O184" s="221">
        <v>0</v>
      </c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</row>
    <row r="185" spans="1:51">
      <c r="A185" s="141"/>
      <c r="B185" s="141"/>
      <c r="C185" s="142"/>
      <c r="D185" s="143"/>
      <c r="E185" s="144"/>
      <c r="F185" s="144"/>
      <c r="G185" s="130"/>
      <c r="H185" s="133"/>
      <c r="I185" s="133"/>
      <c r="J185" s="133"/>
      <c r="K185" s="133"/>
      <c r="L185" s="133"/>
      <c r="M185" s="133"/>
      <c r="N185" s="133"/>
      <c r="O185" s="133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</row>
    <row r="186" spans="1:51">
      <c r="A186" s="141"/>
      <c r="B186" s="141"/>
      <c r="C186" s="142"/>
      <c r="D186" s="143"/>
      <c r="E186" s="144"/>
      <c r="F186" s="144"/>
      <c r="G186" s="130" t="s">
        <v>18</v>
      </c>
      <c r="H186" s="133">
        <f>SUM(H184)</f>
        <v>-161.19999999999999</v>
      </c>
      <c r="I186" s="133">
        <f t="shared" ref="I186:O186" si="171">SUM(I184)</f>
        <v>0</v>
      </c>
      <c r="J186" s="133">
        <f t="shared" si="171"/>
        <v>161.19999999999999</v>
      </c>
      <c r="K186" s="133">
        <f t="shared" si="171"/>
        <v>0</v>
      </c>
      <c r="L186" s="133">
        <f t="shared" si="171"/>
        <v>0</v>
      </c>
      <c r="M186" s="133">
        <f t="shared" si="171"/>
        <v>0</v>
      </c>
      <c r="N186" s="133">
        <f t="shared" si="171"/>
        <v>0</v>
      </c>
      <c r="O186" s="133">
        <f t="shared" si="171"/>
        <v>0</v>
      </c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</row>
    <row r="187" spans="1:51">
      <c r="A187" s="166"/>
      <c r="B187" s="147"/>
      <c r="C187" s="124"/>
      <c r="D187" s="151"/>
      <c r="E187" s="169"/>
      <c r="F187" s="29"/>
      <c r="G187" s="125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</row>
    <row r="188" spans="1:51">
      <c r="A188" s="166"/>
      <c r="B188" s="147"/>
      <c r="C188" s="124"/>
      <c r="D188" s="151"/>
      <c r="E188" s="52" t="s">
        <v>267</v>
      </c>
      <c r="F188" s="52"/>
      <c r="G188" s="125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</row>
    <row r="189" spans="1:51">
      <c r="A189" s="166"/>
      <c r="B189" s="147"/>
      <c r="C189" s="124"/>
      <c r="D189" s="151"/>
      <c r="E189" s="52" t="s">
        <v>231</v>
      </c>
      <c r="F189" s="29"/>
      <c r="G189" s="125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</row>
    <row r="190" spans="1:51">
      <c r="A190" s="166"/>
      <c r="B190" s="147"/>
      <c r="C190" s="124"/>
      <c r="D190" s="151"/>
      <c r="E190" s="52"/>
      <c r="F190" s="29"/>
      <c r="G190" s="125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</row>
    <row r="191" spans="1:51">
      <c r="A191" s="166"/>
      <c r="B191" s="147"/>
      <c r="C191" s="124"/>
      <c r="D191" s="151"/>
      <c r="E191" s="52"/>
      <c r="F191" s="29"/>
      <c r="G191" s="125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</row>
    <row r="192" spans="1:51">
      <c r="A192" s="166"/>
      <c r="B192" s="147"/>
      <c r="C192" s="124"/>
      <c r="D192" s="151"/>
      <c r="E192" s="52"/>
      <c r="F192" s="29"/>
      <c r="G192" s="125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</row>
    <row r="193" spans="1:53">
      <c r="A193" s="166"/>
      <c r="B193" s="147"/>
      <c r="C193" s="124"/>
      <c r="D193" s="151"/>
      <c r="E193" s="52"/>
      <c r="F193" s="29"/>
      <c r="G193" s="125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</row>
    <row r="194" spans="1:53">
      <c r="A194" s="166"/>
      <c r="B194" s="147"/>
      <c r="C194" s="124"/>
      <c r="D194" s="151"/>
      <c r="E194" s="52"/>
      <c r="F194" s="29"/>
      <c r="G194" s="125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</row>
    <row r="195" spans="1:53">
      <c r="A195" s="166"/>
      <c r="B195" s="147"/>
      <c r="C195" s="124"/>
      <c r="D195" s="151"/>
      <c r="E195" s="52"/>
      <c r="F195" s="29"/>
      <c r="G195" s="125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</row>
    <row r="196" spans="1:53">
      <c r="A196" s="166"/>
      <c r="B196" s="147"/>
      <c r="C196" s="124"/>
      <c r="D196" s="151"/>
      <c r="E196" s="52"/>
      <c r="F196" s="29"/>
      <c r="G196" s="125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</row>
    <row r="197" spans="1:53">
      <c r="A197" s="166"/>
      <c r="B197" s="147"/>
      <c r="C197" s="124"/>
      <c r="D197" s="151"/>
      <c r="E197" s="52"/>
      <c r="F197" s="29"/>
      <c r="G197" s="125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</row>
    <row r="198" spans="1:53">
      <c r="A198" s="166"/>
      <c r="B198" s="147"/>
      <c r="C198" s="124"/>
      <c r="D198" s="151"/>
      <c r="E198" s="52"/>
      <c r="F198" s="29"/>
      <c r="G198" s="15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</row>
    <row r="199" spans="1:53" s="167" customFormat="1">
      <c r="A199" s="166"/>
      <c r="B199" s="147"/>
      <c r="C199" s="124"/>
      <c r="D199" s="151"/>
      <c r="E199" s="126"/>
      <c r="F199" s="135"/>
      <c r="G199" s="15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50"/>
      <c r="BA199" s="49"/>
    </row>
    <row r="200" spans="1:53" s="49" customFormat="1">
      <c r="A200" s="166"/>
      <c r="B200" s="147"/>
      <c r="C200" s="124"/>
      <c r="D200" s="151"/>
      <c r="E200" s="126"/>
      <c r="F200" s="135"/>
      <c r="G200" s="15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50"/>
    </row>
    <row r="201" spans="1:53" s="49" customFormat="1">
      <c r="A201" s="166"/>
      <c r="B201" s="147"/>
      <c r="C201" s="124"/>
      <c r="D201" s="151"/>
      <c r="E201" s="126" t="s">
        <v>293</v>
      </c>
      <c r="F201" s="135"/>
      <c r="G201" s="15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50"/>
    </row>
    <row r="202" spans="1:53" s="49" customFormat="1">
      <c r="A202" s="166"/>
      <c r="B202" s="147"/>
      <c r="C202" s="124"/>
      <c r="D202" s="151"/>
      <c r="E202" s="126"/>
      <c r="F202" s="135"/>
      <c r="G202" s="15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50"/>
    </row>
    <row r="203" spans="1:53" s="129" customFormat="1">
      <c r="A203" s="146"/>
      <c r="B203" s="153"/>
      <c r="C203" s="142" t="s">
        <v>41</v>
      </c>
      <c r="D203" s="147" t="s">
        <v>42</v>
      </c>
      <c r="E203" s="125"/>
      <c r="F203" s="136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77"/>
      <c r="Y203" s="77"/>
      <c r="Z203" s="31"/>
      <c r="AA203" s="31"/>
      <c r="AB203" s="31"/>
      <c r="AC203" s="31"/>
      <c r="AD203" s="31"/>
      <c r="AE203" s="31"/>
      <c r="AF203" s="31"/>
      <c r="AG203" s="31"/>
      <c r="AH203" s="77"/>
      <c r="AI203" s="31"/>
      <c r="AJ203" s="31"/>
      <c r="AK203" s="31"/>
      <c r="AL203" s="31"/>
      <c r="AM203" s="31"/>
      <c r="AN203" s="31"/>
      <c r="AO203" s="31"/>
      <c r="AP203" s="31"/>
      <c r="AQ203" s="77"/>
      <c r="AR203" s="31"/>
      <c r="AS203" s="31"/>
      <c r="AT203" s="31"/>
      <c r="AU203" s="31"/>
      <c r="AV203" s="31"/>
      <c r="AW203" s="31"/>
      <c r="AX203" s="31"/>
      <c r="AY203" s="31"/>
      <c r="AZ203" s="85"/>
    </row>
    <row r="204" spans="1:53" s="129" customFormat="1">
      <c r="A204" s="146"/>
      <c r="B204" s="153"/>
      <c r="C204" s="124"/>
      <c r="D204" s="151"/>
      <c r="E204" s="127" t="s">
        <v>91</v>
      </c>
      <c r="F204" s="152" t="s">
        <v>21</v>
      </c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77"/>
      <c r="Y204" s="77"/>
      <c r="Z204" s="31"/>
      <c r="AA204" s="31"/>
      <c r="AB204" s="31"/>
      <c r="AC204" s="31"/>
      <c r="AD204" s="31"/>
      <c r="AE204" s="31"/>
      <c r="AF204" s="31"/>
      <c r="AG204" s="31"/>
      <c r="AH204" s="77"/>
      <c r="AI204" s="31"/>
      <c r="AJ204" s="31"/>
      <c r="AK204" s="31"/>
      <c r="AL204" s="31"/>
      <c r="AM204" s="31"/>
      <c r="AN204" s="31"/>
      <c r="AO204" s="31"/>
      <c r="AP204" s="31"/>
      <c r="AQ204" s="77"/>
      <c r="AR204" s="31"/>
      <c r="AS204" s="31"/>
      <c r="AT204" s="31"/>
      <c r="AU204" s="31"/>
      <c r="AV204" s="31"/>
      <c r="AW204" s="31"/>
      <c r="AX204" s="31"/>
      <c r="AY204" s="31"/>
      <c r="AZ204" s="85"/>
    </row>
    <row r="205" spans="1:53" s="129" customFormat="1">
      <c r="A205" s="146"/>
      <c r="B205" s="153"/>
      <c r="C205" s="124"/>
      <c r="D205" s="151"/>
      <c r="E205" s="125" t="s">
        <v>92</v>
      </c>
      <c r="F205" s="136" t="s">
        <v>20</v>
      </c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77"/>
      <c r="Y205" s="77"/>
      <c r="Z205" s="31"/>
      <c r="AA205" s="31"/>
      <c r="AB205" s="31"/>
      <c r="AC205" s="31"/>
      <c r="AD205" s="31"/>
      <c r="AE205" s="31"/>
      <c r="AF205" s="31"/>
      <c r="AG205" s="31"/>
      <c r="AH205" s="77"/>
      <c r="AI205" s="31"/>
      <c r="AJ205" s="31"/>
      <c r="AK205" s="31"/>
      <c r="AL205" s="31"/>
      <c r="AM205" s="31"/>
      <c r="AN205" s="31"/>
      <c r="AO205" s="31"/>
      <c r="AP205" s="31"/>
      <c r="AQ205" s="77"/>
      <c r="AR205" s="31"/>
      <c r="AS205" s="31"/>
      <c r="AT205" s="31"/>
      <c r="AU205" s="31"/>
      <c r="AV205" s="31"/>
      <c r="AW205" s="31"/>
      <c r="AX205" s="31"/>
      <c r="AY205" s="31"/>
      <c r="AZ205" s="85"/>
    </row>
    <row r="206" spans="1:53" s="129" customFormat="1">
      <c r="A206" s="146"/>
      <c r="B206" s="153"/>
      <c r="C206" s="124"/>
      <c r="D206" s="151"/>
      <c r="E206" s="125" t="s">
        <v>30</v>
      </c>
      <c r="F206" s="136" t="s">
        <v>23</v>
      </c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77"/>
      <c r="Y206" s="77"/>
      <c r="Z206" s="31"/>
      <c r="AA206" s="31"/>
      <c r="AB206" s="31"/>
      <c r="AC206" s="31"/>
      <c r="AD206" s="31"/>
      <c r="AE206" s="31"/>
      <c r="AF206" s="31"/>
      <c r="AG206" s="31"/>
      <c r="AH206" s="77"/>
      <c r="AI206" s="31"/>
      <c r="AJ206" s="31"/>
      <c r="AK206" s="31"/>
      <c r="AL206" s="31"/>
      <c r="AM206" s="31"/>
      <c r="AN206" s="31"/>
      <c r="AO206" s="31"/>
      <c r="AP206" s="31"/>
      <c r="AQ206" s="77"/>
      <c r="AR206" s="31"/>
      <c r="AS206" s="31"/>
      <c r="AT206" s="31"/>
      <c r="AU206" s="31"/>
      <c r="AV206" s="31"/>
      <c r="AW206" s="31"/>
      <c r="AX206" s="31"/>
      <c r="AY206" s="31"/>
      <c r="AZ206" s="85"/>
    </row>
    <row r="207" spans="1:53" s="129" customFormat="1">
      <c r="A207" s="146"/>
      <c r="B207" s="153"/>
      <c r="C207" s="124"/>
      <c r="D207" s="151"/>
      <c r="E207" s="125" t="s">
        <v>31</v>
      </c>
      <c r="F207" s="136" t="s">
        <v>26</v>
      </c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77"/>
      <c r="Y207" s="77"/>
      <c r="Z207" s="31"/>
      <c r="AA207" s="31"/>
      <c r="AB207" s="31"/>
      <c r="AC207" s="31"/>
      <c r="AD207" s="31"/>
      <c r="AE207" s="31"/>
      <c r="AF207" s="31"/>
      <c r="AG207" s="31"/>
      <c r="AH207" s="77"/>
      <c r="AI207" s="31"/>
      <c r="AJ207" s="31"/>
      <c r="AK207" s="31"/>
      <c r="AL207" s="31"/>
      <c r="AM207" s="31"/>
      <c r="AN207" s="31"/>
      <c r="AO207" s="31"/>
      <c r="AP207" s="31"/>
      <c r="AQ207" s="77"/>
      <c r="AR207" s="31"/>
      <c r="AS207" s="31"/>
      <c r="AT207" s="31"/>
      <c r="AU207" s="31"/>
      <c r="AV207" s="31"/>
      <c r="AW207" s="31"/>
      <c r="AX207" s="31"/>
      <c r="AY207" s="31"/>
      <c r="AZ207" s="85"/>
    </row>
    <row r="208" spans="1:53" s="129" customFormat="1">
      <c r="A208" s="146"/>
      <c r="B208" s="153"/>
      <c r="C208" s="124"/>
      <c r="D208" s="151"/>
      <c r="E208" s="125" t="s">
        <v>32</v>
      </c>
      <c r="F208" s="136" t="s">
        <v>33</v>
      </c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77"/>
      <c r="Y208" s="77"/>
      <c r="Z208" s="31"/>
      <c r="AA208" s="31"/>
      <c r="AB208" s="31"/>
      <c r="AC208" s="31"/>
      <c r="AD208" s="31"/>
      <c r="AE208" s="31"/>
      <c r="AF208" s="31"/>
      <c r="AG208" s="31"/>
      <c r="AH208" s="77"/>
      <c r="AI208" s="31"/>
      <c r="AJ208" s="31"/>
      <c r="AK208" s="31"/>
      <c r="AL208" s="31"/>
      <c r="AM208" s="31"/>
      <c r="AN208" s="31"/>
      <c r="AO208" s="31"/>
      <c r="AP208" s="31"/>
      <c r="AQ208" s="77"/>
      <c r="AR208" s="31"/>
      <c r="AS208" s="31"/>
      <c r="AT208" s="31"/>
      <c r="AU208" s="31"/>
      <c r="AV208" s="31"/>
      <c r="AW208" s="31"/>
      <c r="AX208" s="31"/>
      <c r="AY208" s="31"/>
      <c r="AZ208" s="85"/>
    </row>
    <row r="209" spans="1:52" s="129" customFormat="1">
      <c r="A209" s="146"/>
      <c r="B209" s="153"/>
      <c r="C209" s="124"/>
      <c r="D209" s="151"/>
      <c r="E209" s="125" t="s">
        <v>34</v>
      </c>
      <c r="F209" s="136" t="s">
        <v>35</v>
      </c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77"/>
      <c r="Y209" s="77"/>
      <c r="Z209" s="31"/>
      <c r="AA209" s="31"/>
      <c r="AB209" s="31"/>
      <c r="AC209" s="31"/>
      <c r="AD209" s="31"/>
      <c r="AE209" s="31"/>
      <c r="AF209" s="31"/>
      <c r="AG209" s="31"/>
      <c r="AH209" s="77"/>
      <c r="AI209" s="31"/>
      <c r="AJ209" s="31"/>
      <c r="AK209" s="31"/>
      <c r="AL209" s="31"/>
      <c r="AM209" s="31"/>
      <c r="AN209" s="31"/>
      <c r="AO209" s="31"/>
      <c r="AP209" s="31"/>
      <c r="AQ209" s="77"/>
      <c r="AR209" s="31"/>
      <c r="AS209" s="31"/>
      <c r="AT209" s="31"/>
      <c r="AU209" s="31"/>
      <c r="AV209" s="31"/>
      <c r="AW209" s="31"/>
      <c r="AX209" s="31"/>
      <c r="AY209" s="31"/>
      <c r="AZ209" s="85"/>
    </row>
    <row r="210" spans="1:52" s="129" customFormat="1">
      <c r="A210" s="146"/>
      <c r="B210" s="153"/>
      <c r="C210" s="124"/>
      <c r="D210" s="151"/>
      <c r="E210" s="125" t="s">
        <v>36</v>
      </c>
      <c r="F210" s="136" t="s">
        <v>24</v>
      </c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77"/>
      <c r="Y210" s="77"/>
      <c r="Z210" s="31"/>
      <c r="AA210" s="31"/>
      <c r="AB210" s="31"/>
      <c r="AC210" s="31"/>
      <c r="AD210" s="31"/>
      <c r="AE210" s="31"/>
      <c r="AF210" s="31"/>
      <c r="AG210" s="31"/>
      <c r="AH210" s="77"/>
      <c r="AI210" s="31"/>
      <c r="AJ210" s="31"/>
      <c r="AK210" s="31"/>
      <c r="AL210" s="31"/>
      <c r="AM210" s="31"/>
      <c r="AN210" s="31"/>
      <c r="AO210" s="31"/>
      <c r="AP210" s="31"/>
      <c r="AQ210" s="77"/>
      <c r="AR210" s="31"/>
      <c r="AS210" s="31"/>
      <c r="AT210" s="31"/>
      <c r="AU210" s="31"/>
      <c r="AV210" s="31"/>
      <c r="AW210" s="31"/>
      <c r="AX210" s="31"/>
      <c r="AY210" s="31"/>
      <c r="AZ210" s="85"/>
    </row>
    <row r="211" spans="1:52" s="129" customFormat="1">
      <c r="A211" s="146"/>
      <c r="B211" s="153"/>
      <c r="C211" s="124"/>
      <c r="D211" s="151"/>
      <c r="E211" s="125" t="s">
        <v>37</v>
      </c>
      <c r="F211" s="136" t="s">
        <v>25</v>
      </c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77"/>
      <c r="Y211" s="77"/>
      <c r="Z211" s="31"/>
      <c r="AA211" s="31"/>
      <c r="AB211" s="31"/>
      <c r="AC211" s="31"/>
      <c r="AD211" s="31"/>
      <c r="AE211" s="31"/>
      <c r="AF211" s="31"/>
      <c r="AG211" s="31"/>
      <c r="AH211" s="77"/>
      <c r="AI211" s="31"/>
      <c r="AJ211" s="31"/>
      <c r="AK211" s="31"/>
      <c r="AL211" s="31"/>
      <c r="AM211" s="31"/>
      <c r="AN211" s="31"/>
      <c r="AO211" s="31"/>
      <c r="AP211" s="31"/>
      <c r="AQ211" s="77"/>
      <c r="AR211" s="31"/>
      <c r="AS211" s="31"/>
      <c r="AT211" s="31"/>
      <c r="AU211" s="31"/>
      <c r="AV211" s="31"/>
      <c r="AW211" s="31"/>
      <c r="AX211" s="31"/>
      <c r="AY211" s="31"/>
      <c r="AZ211" s="85"/>
    </row>
    <row r="212" spans="1:52" s="129" customFormat="1">
      <c r="A212" s="146"/>
      <c r="B212" s="153"/>
      <c r="C212" s="124"/>
      <c r="D212" s="151"/>
      <c r="E212" s="125" t="s">
        <v>38</v>
      </c>
      <c r="F212" s="136" t="s">
        <v>22</v>
      </c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77"/>
      <c r="Y212" s="77"/>
      <c r="Z212" s="31"/>
      <c r="AA212" s="31"/>
      <c r="AB212" s="31"/>
      <c r="AC212" s="31"/>
      <c r="AD212" s="31"/>
      <c r="AE212" s="31"/>
      <c r="AF212" s="31"/>
      <c r="AG212" s="31"/>
      <c r="AH212" s="77"/>
      <c r="AI212" s="31"/>
      <c r="AJ212" s="31"/>
      <c r="AK212" s="31"/>
      <c r="AL212" s="31"/>
      <c r="AM212" s="31"/>
      <c r="AN212" s="31"/>
      <c r="AO212" s="31"/>
      <c r="AP212" s="31"/>
      <c r="AQ212" s="77"/>
      <c r="AR212" s="31"/>
      <c r="AS212" s="31"/>
      <c r="AT212" s="31"/>
      <c r="AU212" s="31"/>
      <c r="AV212" s="31"/>
      <c r="AW212" s="31"/>
      <c r="AX212" s="31"/>
      <c r="AY212" s="31"/>
      <c r="AZ212" s="85"/>
    </row>
    <row r="213" spans="1:52" s="129" customFormat="1">
      <c r="A213" s="146"/>
      <c r="B213" s="153"/>
      <c r="C213" s="124"/>
      <c r="D213" s="151"/>
      <c r="E213" s="125" t="s">
        <v>39</v>
      </c>
      <c r="F213" s="136" t="s">
        <v>40</v>
      </c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77"/>
      <c r="Y213" s="77"/>
      <c r="Z213" s="31"/>
      <c r="AA213" s="31"/>
      <c r="AB213" s="31"/>
      <c r="AC213" s="31"/>
      <c r="AD213" s="31"/>
      <c r="AE213" s="31"/>
      <c r="AF213" s="31"/>
      <c r="AG213" s="31"/>
      <c r="AH213" s="77"/>
      <c r="AI213" s="31"/>
      <c r="AJ213" s="31"/>
      <c r="AK213" s="31"/>
      <c r="AL213" s="31"/>
      <c r="AM213" s="31"/>
      <c r="AN213" s="31"/>
      <c r="AO213" s="31"/>
      <c r="AP213" s="31"/>
      <c r="AQ213" s="77"/>
      <c r="AR213" s="31"/>
      <c r="AS213" s="31"/>
      <c r="AT213" s="31"/>
      <c r="AU213" s="31"/>
      <c r="AV213" s="31"/>
      <c r="AW213" s="31"/>
      <c r="AX213" s="31"/>
      <c r="AY213" s="31"/>
      <c r="AZ213" s="85"/>
    </row>
    <row r="214" spans="1:52" s="129" customFormat="1">
      <c r="A214" s="146"/>
      <c r="B214" s="153"/>
      <c r="C214" s="154"/>
      <c r="D214" s="155"/>
      <c r="E214" s="156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77"/>
      <c r="Y214" s="77"/>
      <c r="Z214" s="31"/>
      <c r="AA214" s="31"/>
      <c r="AB214" s="31"/>
      <c r="AC214" s="31"/>
      <c r="AD214" s="31"/>
      <c r="AE214" s="31"/>
      <c r="AF214" s="31"/>
      <c r="AG214" s="31"/>
      <c r="AH214" s="77"/>
      <c r="AI214" s="31"/>
      <c r="AJ214" s="31"/>
      <c r="AK214" s="31"/>
      <c r="AL214" s="31"/>
      <c r="AM214" s="31"/>
      <c r="AN214" s="31"/>
      <c r="AO214" s="31"/>
      <c r="AP214" s="31"/>
      <c r="AQ214" s="77"/>
      <c r="AR214" s="31"/>
      <c r="AS214" s="31"/>
      <c r="AT214" s="31"/>
      <c r="AU214" s="31"/>
      <c r="AV214" s="31"/>
      <c r="AW214" s="31"/>
      <c r="AX214" s="31"/>
      <c r="AY214" s="31"/>
      <c r="AZ214" s="85"/>
    </row>
    <row r="215" spans="1:52" s="129" customFormat="1">
      <c r="A215" s="146"/>
      <c r="B215" s="153"/>
      <c r="C215" s="154"/>
      <c r="D215" s="155"/>
      <c r="E215" s="156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77"/>
      <c r="Y215" s="77"/>
      <c r="Z215" s="31"/>
      <c r="AA215" s="31"/>
      <c r="AB215" s="31"/>
      <c r="AC215" s="31"/>
      <c r="AD215" s="31"/>
      <c r="AE215" s="31"/>
      <c r="AF215" s="31"/>
      <c r="AG215" s="31"/>
      <c r="AH215" s="77"/>
      <c r="AI215" s="31"/>
      <c r="AJ215" s="31"/>
      <c r="AK215" s="31"/>
      <c r="AL215" s="31"/>
      <c r="AM215" s="31"/>
      <c r="AN215" s="31"/>
      <c r="AO215" s="31"/>
      <c r="AP215" s="31"/>
      <c r="AQ215" s="77"/>
      <c r="AR215" s="31"/>
      <c r="AS215" s="31"/>
      <c r="AT215" s="31"/>
      <c r="AU215" s="31"/>
      <c r="AV215" s="31"/>
      <c r="AW215" s="31"/>
      <c r="AX215" s="31"/>
      <c r="AY215" s="31"/>
      <c r="AZ215" s="85"/>
    </row>
    <row r="216" spans="1:52" s="129" customFormat="1">
      <c r="A216" s="146"/>
      <c r="B216" s="153"/>
      <c r="C216" s="154"/>
      <c r="D216" s="155"/>
      <c r="E216" s="156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77"/>
      <c r="Y216" s="77"/>
      <c r="Z216" s="31"/>
      <c r="AA216" s="31"/>
      <c r="AB216" s="31"/>
      <c r="AC216" s="31"/>
      <c r="AD216" s="31"/>
      <c r="AE216" s="31"/>
      <c r="AF216" s="31"/>
      <c r="AG216" s="31"/>
      <c r="AH216" s="77"/>
      <c r="AI216" s="31"/>
      <c r="AJ216" s="31"/>
      <c r="AK216" s="31"/>
      <c r="AL216" s="31"/>
      <c r="AM216" s="31"/>
      <c r="AN216" s="31"/>
      <c r="AO216" s="31"/>
      <c r="AP216" s="31"/>
      <c r="AQ216" s="77"/>
      <c r="AR216" s="31"/>
      <c r="AS216" s="31"/>
      <c r="AT216" s="31"/>
      <c r="AU216" s="31"/>
      <c r="AV216" s="31"/>
      <c r="AW216" s="31"/>
      <c r="AX216" s="31"/>
      <c r="AY216" s="31"/>
      <c r="AZ216" s="85"/>
    </row>
    <row r="217" spans="1:52" s="129" customFormat="1">
      <c r="A217" s="146"/>
      <c r="B217" s="153"/>
      <c r="C217" s="154"/>
      <c r="D217" s="155"/>
      <c r="E217" s="156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77"/>
      <c r="Y217" s="77"/>
      <c r="Z217" s="31"/>
      <c r="AA217" s="31"/>
      <c r="AB217" s="31"/>
      <c r="AC217" s="31"/>
      <c r="AD217" s="31"/>
      <c r="AE217" s="31"/>
      <c r="AF217" s="31"/>
      <c r="AG217" s="31"/>
      <c r="AH217" s="77"/>
      <c r="AI217" s="31"/>
      <c r="AJ217" s="31"/>
      <c r="AK217" s="31"/>
      <c r="AL217" s="31"/>
      <c r="AM217" s="31"/>
      <c r="AN217" s="31"/>
      <c r="AO217" s="31"/>
      <c r="AP217" s="31"/>
      <c r="AQ217" s="77"/>
      <c r="AR217" s="31"/>
      <c r="AS217" s="31"/>
      <c r="AT217" s="31"/>
      <c r="AU217" s="31"/>
      <c r="AV217" s="31"/>
      <c r="AW217" s="31"/>
      <c r="AX217" s="31"/>
      <c r="AY217" s="31"/>
      <c r="AZ217" s="85"/>
    </row>
    <row r="218" spans="1:52" s="129" customFormat="1">
      <c r="A218" s="146"/>
      <c r="B218" s="153"/>
      <c r="C218" s="154"/>
      <c r="D218" s="155"/>
      <c r="E218" s="156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77"/>
      <c r="Y218" s="77"/>
      <c r="Z218" s="31"/>
      <c r="AA218" s="31"/>
      <c r="AB218" s="31"/>
      <c r="AC218" s="31"/>
      <c r="AD218" s="31"/>
      <c r="AE218" s="31"/>
      <c r="AF218" s="31"/>
      <c r="AG218" s="31"/>
      <c r="AH218" s="77"/>
      <c r="AI218" s="31"/>
      <c r="AJ218" s="31"/>
      <c r="AK218" s="31"/>
      <c r="AL218" s="31"/>
      <c r="AM218" s="31"/>
      <c r="AN218" s="31"/>
      <c r="AO218" s="31"/>
      <c r="AP218" s="31"/>
      <c r="AQ218" s="77"/>
      <c r="AR218" s="31"/>
      <c r="AS218" s="31"/>
      <c r="AT218" s="31"/>
      <c r="AU218" s="31"/>
      <c r="AV218" s="31"/>
      <c r="AW218" s="31"/>
      <c r="AX218" s="31"/>
      <c r="AY218" s="31"/>
      <c r="AZ218" s="85"/>
    </row>
    <row r="219" spans="1:52" s="129" customFormat="1">
      <c r="A219" s="146"/>
      <c r="B219" s="153"/>
      <c r="C219" s="154"/>
      <c r="D219" s="155"/>
      <c r="E219" s="156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77"/>
      <c r="Y219" s="77"/>
      <c r="Z219" s="31"/>
      <c r="AA219" s="31"/>
      <c r="AB219" s="31"/>
      <c r="AC219" s="31"/>
      <c r="AD219" s="31"/>
      <c r="AE219" s="31"/>
      <c r="AF219" s="31"/>
      <c r="AG219" s="31"/>
      <c r="AH219" s="77"/>
      <c r="AI219" s="31"/>
      <c r="AJ219" s="31"/>
      <c r="AK219" s="31"/>
      <c r="AL219" s="31"/>
      <c r="AM219" s="31"/>
      <c r="AN219" s="31"/>
      <c r="AO219" s="31"/>
      <c r="AP219" s="31"/>
      <c r="AQ219" s="77"/>
      <c r="AR219" s="31"/>
      <c r="AS219" s="31"/>
      <c r="AT219" s="31"/>
      <c r="AU219" s="31"/>
      <c r="AV219" s="31"/>
      <c r="AW219" s="31"/>
      <c r="AX219" s="31"/>
      <c r="AY219" s="31"/>
      <c r="AZ219" s="85"/>
    </row>
    <row r="220" spans="1:52" s="129" customFormat="1">
      <c r="A220" s="146"/>
      <c r="B220" s="153"/>
      <c r="C220" s="154"/>
      <c r="D220" s="155"/>
      <c r="E220" s="156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77"/>
      <c r="Y220" s="77"/>
      <c r="Z220" s="31"/>
      <c r="AA220" s="31"/>
      <c r="AB220" s="31"/>
      <c r="AC220" s="31"/>
      <c r="AD220" s="31"/>
      <c r="AE220" s="31"/>
      <c r="AF220" s="31"/>
      <c r="AG220" s="31"/>
      <c r="AH220" s="77"/>
      <c r="AI220" s="31"/>
      <c r="AJ220" s="31"/>
      <c r="AK220" s="31"/>
      <c r="AL220" s="31"/>
      <c r="AM220" s="31"/>
      <c r="AN220" s="31"/>
      <c r="AO220" s="31"/>
      <c r="AP220" s="31"/>
      <c r="AQ220" s="77"/>
      <c r="AR220" s="31"/>
      <c r="AS220" s="31"/>
      <c r="AT220" s="31"/>
      <c r="AU220" s="31"/>
      <c r="AV220" s="31"/>
      <c r="AW220" s="31"/>
      <c r="AX220" s="31"/>
      <c r="AY220" s="31"/>
      <c r="AZ220" s="85"/>
    </row>
    <row r="221" spans="1:52" s="129" customFormat="1">
      <c r="A221" s="146"/>
      <c r="B221" s="153"/>
      <c r="C221" s="154"/>
      <c r="D221" s="155"/>
      <c r="E221" s="156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77"/>
      <c r="Y221" s="77"/>
      <c r="Z221" s="31"/>
      <c r="AA221" s="31"/>
      <c r="AB221" s="31"/>
      <c r="AC221" s="31"/>
      <c r="AD221" s="31"/>
      <c r="AE221" s="31"/>
      <c r="AF221" s="31"/>
      <c r="AG221" s="31"/>
      <c r="AH221" s="77"/>
      <c r="AI221" s="31"/>
      <c r="AJ221" s="31"/>
      <c r="AK221" s="31"/>
      <c r="AL221" s="31"/>
      <c r="AM221" s="31"/>
      <c r="AN221" s="31"/>
      <c r="AO221" s="31"/>
      <c r="AP221" s="31"/>
      <c r="AQ221" s="77"/>
      <c r="AR221" s="31"/>
      <c r="AS221" s="31"/>
      <c r="AT221" s="31"/>
      <c r="AU221" s="31"/>
      <c r="AV221" s="31"/>
      <c r="AW221" s="31"/>
      <c r="AX221" s="31"/>
      <c r="AY221" s="31"/>
      <c r="AZ221" s="85"/>
    </row>
    <row r="222" spans="1:52" s="129" customFormat="1">
      <c r="A222" s="146"/>
      <c r="B222" s="153"/>
      <c r="C222" s="154"/>
      <c r="D222" s="155"/>
      <c r="E222" s="156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77"/>
      <c r="Y222" s="77"/>
      <c r="Z222" s="31"/>
      <c r="AA222" s="31"/>
      <c r="AB222" s="31"/>
      <c r="AC222" s="31"/>
      <c r="AD222" s="31"/>
      <c r="AE222" s="31"/>
      <c r="AF222" s="31"/>
      <c r="AG222" s="31"/>
      <c r="AH222" s="77"/>
      <c r="AI222" s="31"/>
      <c r="AJ222" s="31"/>
      <c r="AK222" s="31"/>
      <c r="AL222" s="31"/>
      <c r="AM222" s="31"/>
      <c r="AN222" s="31"/>
      <c r="AO222" s="31"/>
      <c r="AP222" s="31"/>
      <c r="AQ222" s="77"/>
      <c r="AR222" s="31"/>
      <c r="AS222" s="31"/>
      <c r="AT222" s="31"/>
      <c r="AU222" s="31"/>
      <c r="AV222" s="31"/>
      <c r="AW222" s="31"/>
      <c r="AX222" s="31"/>
      <c r="AY222" s="31"/>
      <c r="AZ222" s="85"/>
    </row>
    <row r="223" spans="1:52" s="129" customFormat="1">
      <c r="A223" s="146"/>
      <c r="B223" s="153"/>
      <c r="C223" s="154"/>
      <c r="D223" s="155"/>
      <c r="E223" s="156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77"/>
      <c r="Y223" s="77"/>
      <c r="Z223" s="31"/>
      <c r="AA223" s="31"/>
      <c r="AB223" s="31"/>
      <c r="AC223" s="31"/>
      <c r="AD223" s="31"/>
      <c r="AE223" s="31"/>
      <c r="AF223" s="31"/>
      <c r="AG223" s="31"/>
      <c r="AH223" s="77"/>
      <c r="AI223" s="31"/>
      <c r="AJ223" s="31"/>
      <c r="AK223" s="31"/>
      <c r="AL223" s="31"/>
      <c r="AM223" s="31"/>
      <c r="AN223" s="31"/>
      <c r="AO223" s="31"/>
      <c r="AP223" s="31"/>
      <c r="AQ223" s="77"/>
      <c r="AR223" s="31"/>
      <c r="AS223" s="31"/>
      <c r="AT223" s="31"/>
      <c r="AU223" s="31"/>
      <c r="AV223" s="31"/>
      <c r="AW223" s="31"/>
      <c r="AX223" s="31"/>
      <c r="AY223" s="31"/>
      <c r="AZ223" s="85"/>
    </row>
    <row r="224" spans="1:52" s="129" customFormat="1">
      <c r="A224" s="146"/>
      <c r="B224" s="153"/>
      <c r="C224" s="154"/>
      <c r="D224" s="155"/>
      <c r="E224" s="156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77"/>
      <c r="Y224" s="77"/>
      <c r="Z224" s="31"/>
      <c r="AA224" s="31"/>
      <c r="AB224" s="31"/>
      <c r="AC224" s="31"/>
      <c r="AD224" s="31"/>
      <c r="AE224" s="31"/>
      <c r="AF224" s="31"/>
      <c r="AG224" s="31"/>
      <c r="AH224" s="77"/>
      <c r="AI224" s="31"/>
      <c r="AJ224" s="31"/>
      <c r="AK224" s="31"/>
      <c r="AL224" s="31"/>
      <c r="AM224" s="31"/>
      <c r="AN224" s="31"/>
      <c r="AO224" s="31"/>
      <c r="AP224" s="31"/>
      <c r="AQ224" s="77"/>
      <c r="AR224" s="31"/>
      <c r="AS224" s="31"/>
      <c r="AT224" s="31"/>
      <c r="AU224" s="31"/>
      <c r="AV224" s="31"/>
      <c r="AW224" s="31"/>
      <c r="AX224" s="31"/>
      <c r="AY224" s="31"/>
      <c r="AZ224" s="85"/>
    </row>
    <row r="225" spans="1:53">
      <c r="A225" s="146"/>
      <c r="B225" s="153"/>
      <c r="C225" s="154"/>
      <c r="D225" s="155"/>
      <c r="E225" s="156"/>
      <c r="F225" s="31"/>
      <c r="G225" s="31"/>
      <c r="Q225" s="31"/>
      <c r="R225" s="31"/>
      <c r="S225" s="31"/>
      <c r="T225" s="31"/>
      <c r="U225" s="31"/>
      <c r="V225" s="31"/>
      <c r="W225" s="31"/>
      <c r="X225" s="77"/>
      <c r="Y225" s="77"/>
      <c r="AH225" s="77"/>
      <c r="AQ225" s="77"/>
      <c r="AZ225" s="85"/>
      <c r="BA225" s="129"/>
    </row>
    <row r="226" spans="1:53">
      <c r="A226" s="146"/>
      <c r="B226" s="153"/>
      <c r="C226" s="154"/>
      <c r="D226" s="155"/>
      <c r="E226" s="156"/>
      <c r="F226" s="31"/>
      <c r="G226" s="31"/>
      <c r="Q226" s="31"/>
      <c r="R226" s="31"/>
      <c r="S226" s="31"/>
      <c r="T226" s="31"/>
      <c r="U226" s="31"/>
      <c r="V226" s="31"/>
      <c r="W226" s="31"/>
      <c r="X226" s="77"/>
      <c r="Y226" s="77"/>
      <c r="AH226" s="77"/>
      <c r="AQ226" s="77"/>
      <c r="AZ226" s="85"/>
      <c r="BA226" s="129"/>
    </row>
    <row r="227" spans="1:53">
      <c r="A227" s="146"/>
      <c r="B227" s="153"/>
      <c r="C227" s="154"/>
      <c r="D227" s="155"/>
      <c r="E227" s="156"/>
      <c r="F227" s="31"/>
      <c r="G227" s="31"/>
      <c r="Q227" s="31"/>
      <c r="R227" s="31"/>
      <c r="S227" s="31"/>
      <c r="T227" s="31"/>
      <c r="U227" s="31"/>
      <c r="V227" s="31"/>
      <c r="W227" s="31"/>
      <c r="X227" s="77"/>
      <c r="Y227" s="77"/>
      <c r="AH227" s="77"/>
      <c r="AQ227" s="77"/>
      <c r="AZ227" s="85"/>
      <c r="BA227" s="129"/>
    </row>
    <row r="228" spans="1:53">
      <c r="A228" s="146"/>
      <c r="B228" s="153"/>
      <c r="C228" s="154"/>
      <c r="D228" s="155"/>
      <c r="E228" s="156"/>
      <c r="F228" s="31"/>
      <c r="G228" s="31"/>
      <c r="Q228" s="31"/>
      <c r="R228" s="31"/>
      <c r="S228" s="31"/>
      <c r="T228" s="31"/>
      <c r="U228" s="31"/>
      <c r="V228" s="31"/>
      <c r="W228" s="31"/>
      <c r="X228" s="77"/>
      <c r="Y228" s="77"/>
      <c r="AH228" s="77"/>
      <c r="AQ228" s="77"/>
      <c r="AZ228" s="85"/>
      <c r="BA228" s="129"/>
    </row>
    <row r="229" spans="1:53">
      <c r="A229" s="146"/>
      <c r="B229" s="153"/>
      <c r="C229" s="154"/>
      <c r="D229" s="155"/>
      <c r="E229" s="156"/>
      <c r="F229" s="31"/>
      <c r="G229" s="31"/>
      <c r="Q229" s="31"/>
      <c r="R229" s="31"/>
      <c r="S229" s="31"/>
      <c r="T229" s="31"/>
      <c r="U229" s="31"/>
      <c r="V229" s="31"/>
      <c r="W229" s="31"/>
      <c r="X229" s="77"/>
      <c r="Y229" s="77"/>
      <c r="AH229" s="77"/>
      <c r="AQ229" s="77"/>
      <c r="AZ229" s="85"/>
      <c r="BA229" s="129"/>
    </row>
    <row r="230" spans="1:53">
      <c r="A230" s="146"/>
      <c r="B230" s="153"/>
      <c r="C230" s="154"/>
      <c r="D230" s="155"/>
      <c r="E230" s="156"/>
      <c r="F230" s="31"/>
      <c r="G230" s="31"/>
      <c r="Q230" s="31"/>
      <c r="R230" s="31"/>
      <c r="S230" s="31"/>
      <c r="T230" s="31"/>
      <c r="U230" s="31"/>
      <c r="V230" s="31"/>
      <c r="W230" s="31"/>
      <c r="X230" s="77"/>
      <c r="Y230" s="77"/>
      <c r="AH230" s="77"/>
      <c r="AQ230" s="77"/>
      <c r="AZ230" s="85"/>
      <c r="BA230" s="129"/>
    </row>
    <row r="231" spans="1:53">
      <c r="A231" s="146"/>
      <c r="B231" s="153"/>
      <c r="C231" s="154"/>
      <c r="D231" s="155"/>
      <c r="E231" s="156"/>
      <c r="F231" s="31"/>
      <c r="G231" s="31"/>
      <c r="Q231" s="31"/>
      <c r="R231" s="31"/>
      <c r="S231" s="31"/>
      <c r="T231" s="31"/>
      <c r="U231" s="31"/>
      <c r="V231" s="31"/>
      <c r="W231" s="31"/>
      <c r="X231" s="77"/>
      <c r="Y231" s="77"/>
      <c r="AH231" s="77"/>
      <c r="AQ231" s="77"/>
      <c r="AZ231" s="85"/>
      <c r="BA231" s="129"/>
    </row>
    <row r="232" spans="1:53">
      <c r="A232" s="146"/>
      <c r="B232" s="153"/>
      <c r="C232" s="154"/>
      <c r="D232" s="155"/>
      <c r="E232" s="156"/>
      <c r="F232" s="31"/>
      <c r="G232" s="31"/>
      <c r="Q232" s="31"/>
      <c r="R232" s="31"/>
      <c r="S232" s="31"/>
      <c r="T232" s="31"/>
      <c r="U232" s="31"/>
      <c r="V232" s="31"/>
      <c r="W232" s="31"/>
      <c r="X232" s="77"/>
      <c r="Y232" s="77"/>
      <c r="AH232" s="77"/>
      <c r="AQ232" s="77"/>
      <c r="AZ232" s="85"/>
      <c r="BA232" s="129"/>
    </row>
    <row r="233" spans="1:53">
      <c r="A233" s="146"/>
      <c r="B233" s="153"/>
      <c r="C233" s="154"/>
      <c r="D233" s="155"/>
      <c r="E233" s="156"/>
      <c r="F233" s="31"/>
      <c r="G233" s="31"/>
      <c r="Q233" s="31"/>
      <c r="R233" s="31"/>
      <c r="S233" s="31"/>
      <c r="T233" s="31"/>
      <c r="U233" s="31"/>
      <c r="V233" s="31"/>
      <c r="W233" s="31"/>
      <c r="X233" s="77"/>
      <c r="Y233" s="77"/>
      <c r="AH233" s="77"/>
      <c r="AQ233" s="77"/>
    </row>
    <row r="234" spans="1:53">
      <c r="A234" s="146"/>
      <c r="B234" s="153"/>
      <c r="C234" s="154"/>
      <c r="D234" s="155"/>
      <c r="E234" s="156"/>
      <c r="F234" s="31"/>
      <c r="G234" s="31"/>
      <c r="Q234" s="31"/>
      <c r="R234" s="31"/>
      <c r="S234" s="31"/>
      <c r="T234" s="31"/>
      <c r="U234" s="31"/>
      <c r="V234" s="31"/>
      <c r="W234" s="31"/>
      <c r="X234" s="77"/>
      <c r="Y234" s="77"/>
      <c r="AH234" s="77"/>
      <c r="AQ234" s="77"/>
    </row>
    <row r="235" spans="1:53">
      <c r="A235" s="146"/>
      <c r="B235" s="153"/>
      <c r="C235" s="154"/>
      <c r="D235" s="155"/>
      <c r="E235" s="156"/>
      <c r="F235" s="31"/>
      <c r="G235" s="31"/>
      <c r="Q235" s="31"/>
      <c r="R235" s="31"/>
      <c r="S235" s="31"/>
      <c r="T235" s="31"/>
      <c r="U235" s="31"/>
      <c r="V235" s="31"/>
      <c r="W235" s="31"/>
      <c r="X235" s="77"/>
      <c r="Y235" s="77"/>
      <c r="AH235" s="77"/>
      <c r="AQ235" s="77"/>
    </row>
    <row r="236" spans="1:53">
      <c r="A236" s="146"/>
      <c r="B236" s="153"/>
      <c r="C236" s="154"/>
      <c r="D236" s="155"/>
      <c r="E236" s="156"/>
      <c r="F236" s="31"/>
      <c r="G236" s="31"/>
      <c r="Q236" s="31"/>
      <c r="R236" s="31"/>
      <c r="S236" s="31"/>
      <c r="T236" s="31"/>
      <c r="U236" s="31"/>
      <c r="V236" s="31"/>
      <c r="W236" s="31"/>
      <c r="X236" s="77"/>
      <c r="Y236" s="77"/>
      <c r="AH236" s="77"/>
      <c r="AQ236" s="77"/>
    </row>
    <row r="237" spans="1:53">
      <c r="A237" s="146"/>
      <c r="B237" s="153"/>
      <c r="C237" s="154"/>
      <c r="D237" s="155"/>
      <c r="E237" s="156"/>
      <c r="F237" s="31"/>
      <c r="G237" s="31"/>
      <c r="Q237" s="31"/>
      <c r="R237" s="31"/>
      <c r="S237" s="31"/>
      <c r="T237" s="31"/>
      <c r="U237" s="31"/>
      <c r="V237" s="31"/>
      <c r="W237" s="31"/>
      <c r="X237" s="77"/>
      <c r="Y237" s="77"/>
      <c r="AH237" s="77"/>
      <c r="AQ237" s="77"/>
    </row>
    <row r="238" spans="1:53">
      <c r="A238" s="146"/>
      <c r="B238" s="153"/>
      <c r="C238" s="154"/>
      <c r="D238" s="155"/>
      <c r="E238" s="156"/>
      <c r="F238" s="31"/>
      <c r="G238" s="31"/>
      <c r="Q238" s="31"/>
      <c r="R238" s="31"/>
      <c r="S238" s="31"/>
      <c r="T238" s="31"/>
      <c r="U238" s="31"/>
      <c r="V238" s="31"/>
      <c r="W238" s="31"/>
      <c r="X238" s="77"/>
      <c r="Y238" s="77"/>
      <c r="AH238" s="77"/>
      <c r="AQ238" s="77"/>
    </row>
    <row r="239" spans="1:53">
      <c r="A239" s="146"/>
      <c r="B239" s="153"/>
      <c r="C239" s="154"/>
      <c r="D239" s="155"/>
      <c r="E239" s="156"/>
      <c r="F239" s="31"/>
      <c r="G239" s="31"/>
      <c r="Q239" s="31"/>
      <c r="R239" s="31"/>
      <c r="S239" s="31"/>
      <c r="T239" s="31"/>
      <c r="U239" s="31"/>
      <c r="V239" s="31"/>
      <c r="W239" s="31"/>
      <c r="X239" s="77"/>
      <c r="Y239" s="77"/>
      <c r="AH239" s="77"/>
      <c r="AQ239" s="77"/>
    </row>
    <row r="240" spans="1:53">
      <c r="A240" s="146"/>
      <c r="B240" s="153"/>
      <c r="C240" s="154"/>
      <c r="D240" s="155"/>
      <c r="E240" s="156"/>
      <c r="F240" s="31"/>
      <c r="G240" s="31"/>
      <c r="Q240" s="31"/>
      <c r="R240" s="31"/>
      <c r="S240" s="31"/>
      <c r="T240" s="31"/>
      <c r="U240" s="31"/>
      <c r="V240" s="31"/>
      <c r="W240" s="31"/>
      <c r="X240" s="77"/>
      <c r="Y240" s="77"/>
      <c r="AH240" s="77"/>
      <c r="AQ240" s="77"/>
    </row>
    <row r="241" spans="1:43">
      <c r="A241" s="146"/>
      <c r="B241" s="153"/>
      <c r="C241" s="154"/>
      <c r="D241" s="155"/>
      <c r="E241" s="156"/>
      <c r="F241" s="31"/>
      <c r="G241" s="31"/>
      <c r="Q241" s="31"/>
      <c r="R241" s="31"/>
      <c r="S241" s="31"/>
      <c r="T241" s="31"/>
      <c r="U241" s="31"/>
      <c r="V241" s="31"/>
      <c r="W241" s="31"/>
      <c r="X241" s="77"/>
      <c r="Y241" s="77"/>
      <c r="AH241" s="77"/>
      <c r="AQ241" s="77"/>
    </row>
    <row r="242" spans="1:43">
      <c r="A242" s="146"/>
      <c r="B242" s="153"/>
      <c r="C242" s="154"/>
      <c r="D242" s="155"/>
      <c r="E242" s="156"/>
      <c r="F242" s="31"/>
      <c r="G242" s="31"/>
      <c r="Q242" s="31"/>
      <c r="R242" s="31"/>
      <c r="S242" s="31"/>
      <c r="T242" s="31"/>
      <c r="U242" s="31"/>
      <c r="V242" s="31"/>
      <c r="W242" s="31"/>
      <c r="X242" s="77"/>
      <c r="Y242" s="77"/>
      <c r="AH242" s="77"/>
      <c r="AQ242" s="77"/>
    </row>
    <row r="243" spans="1:43">
      <c r="A243" s="146"/>
      <c r="B243" s="153"/>
      <c r="C243" s="154"/>
      <c r="D243" s="155"/>
      <c r="E243" s="156"/>
      <c r="F243" s="31"/>
      <c r="G243" s="31"/>
      <c r="Q243" s="31"/>
      <c r="R243" s="31"/>
      <c r="S243" s="31"/>
      <c r="T243" s="31"/>
      <c r="U243" s="31"/>
      <c r="V243" s="31"/>
      <c r="W243" s="31"/>
      <c r="X243" s="77"/>
      <c r="Y243" s="77"/>
      <c r="AH243" s="77"/>
      <c r="AQ243" s="77"/>
    </row>
    <row r="244" spans="1:43">
      <c r="A244" s="146"/>
      <c r="B244" s="153"/>
      <c r="C244" s="154"/>
      <c r="D244" s="155"/>
      <c r="E244" s="156"/>
      <c r="F244" s="31"/>
      <c r="G244" s="31"/>
      <c r="Q244" s="31"/>
      <c r="R244" s="31"/>
      <c r="S244" s="31"/>
      <c r="T244" s="31"/>
      <c r="U244" s="31"/>
      <c r="V244" s="31"/>
      <c r="W244" s="31"/>
      <c r="X244" s="77"/>
      <c r="Y244" s="77"/>
      <c r="AH244" s="77"/>
      <c r="AQ244" s="77"/>
    </row>
    <row r="245" spans="1:43">
      <c r="A245" s="146"/>
      <c r="B245" s="153"/>
      <c r="C245" s="154"/>
      <c r="D245" s="155"/>
      <c r="E245" s="156"/>
      <c r="F245" s="31"/>
      <c r="G245" s="31"/>
      <c r="Q245" s="31"/>
      <c r="R245" s="31"/>
      <c r="S245" s="31"/>
      <c r="T245" s="31"/>
      <c r="U245" s="31"/>
      <c r="V245" s="31"/>
      <c r="W245" s="31"/>
      <c r="X245" s="77"/>
      <c r="Y245" s="77"/>
      <c r="AH245" s="77"/>
      <c r="AQ245" s="77"/>
    </row>
    <row r="246" spans="1:43">
      <c r="A246" s="146"/>
      <c r="B246" s="153"/>
      <c r="C246" s="154"/>
      <c r="D246" s="155"/>
      <c r="E246" s="156"/>
      <c r="F246" s="31"/>
      <c r="G246" s="31"/>
      <c r="Q246" s="31"/>
      <c r="R246" s="31"/>
      <c r="S246" s="31"/>
      <c r="T246" s="31"/>
      <c r="U246" s="31"/>
      <c r="V246" s="31"/>
      <c r="W246" s="31"/>
      <c r="X246" s="77"/>
      <c r="Y246" s="77"/>
      <c r="AH246" s="77"/>
      <c r="AQ246" s="77"/>
    </row>
    <row r="247" spans="1:43">
      <c r="A247" s="146"/>
      <c r="B247" s="153"/>
      <c r="C247" s="154"/>
      <c r="D247" s="155"/>
      <c r="E247" s="156"/>
      <c r="F247" s="31"/>
      <c r="G247" s="31"/>
      <c r="Q247" s="31"/>
      <c r="R247" s="31"/>
      <c r="S247" s="31"/>
      <c r="T247" s="31"/>
      <c r="U247" s="31"/>
      <c r="V247" s="31"/>
      <c r="W247" s="31"/>
      <c r="X247" s="77"/>
      <c r="Y247" s="77"/>
      <c r="AH247" s="77"/>
      <c r="AQ247" s="77"/>
    </row>
    <row r="248" spans="1:43">
      <c r="A248" s="146"/>
      <c r="B248" s="153"/>
      <c r="C248" s="154"/>
      <c r="D248" s="155"/>
      <c r="E248" s="156"/>
      <c r="F248" s="31"/>
      <c r="G248" s="31"/>
      <c r="Q248" s="31"/>
      <c r="R248" s="31"/>
      <c r="S248" s="31"/>
      <c r="T248" s="31"/>
      <c r="U248" s="31"/>
      <c r="V248" s="31"/>
      <c r="W248" s="31"/>
      <c r="X248" s="77"/>
      <c r="Y248" s="77"/>
      <c r="AH248" s="77"/>
      <c r="AQ248" s="77"/>
    </row>
    <row r="249" spans="1:43">
      <c r="A249" s="146"/>
      <c r="B249" s="153"/>
      <c r="C249" s="154"/>
      <c r="D249" s="155"/>
      <c r="E249" s="156"/>
      <c r="F249" s="31"/>
      <c r="G249" s="31"/>
      <c r="Q249" s="31"/>
      <c r="R249" s="31"/>
      <c r="S249" s="31"/>
      <c r="T249" s="31"/>
      <c r="U249" s="31"/>
      <c r="V249" s="31"/>
      <c r="W249" s="31"/>
      <c r="X249" s="77"/>
      <c r="Y249" s="77"/>
      <c r="AH249" s="77"/>
      <c r="AQ249" s="77"/>
    </row>
    <row r="250" spans="1:43">
      <c r="A250" s="146"/>
      <c r="B250" s="153"/>
      <c r="C250" s="154"/>
      <c r="D250" s="155"/>
      <c r="E250" s="156"/>
      <c r="F250" s="31"/>
      <c r="G250" s="31"/>
      <c r="Q250" s="31"/>
      <c r="R250" s="31"/>
      <c r="S250" s="31"/>
      <c r="T250" s="31"/>
      <c r="U250" s="31"/>
      <c r="V250" s="31"/>
      <c r="W250" s="31"/>
      <c r="X250" s="77"/>
      <c r="Y250" s="77"/>
      <c r="AH250" s="77"/>
      <c r="AQ250" s="77"/>
    </row>
    <row r="251" spans="1:43">
      <c r="A251" s="146"/>
      <c r="B251" s="153"/>
      <c r="C251" s="154"/>
      <c r="D251" s="155"/>
      <c r="E251" s="156"/>
      <c r="F251" s="31"/>
      <c r="G251" s="31"/>
      <c r="Q251" s="31"/>
      <c r="R251" s="31"/>
      <c r="S251" s="31"/>
      <c r="T251" s="31"/>
      <c r="U251" s="31"/>
      <c r="V251" s="31"/>
      <c r="W251" s="31"/>
      <c r="X251" s="77"/>
      <c r="Y251" s="77"/>
      <c r="AH251" s="77"/>
      <c r="AQ251" s="77"/>
    </row>
    <row r="252" spans="1:43">
      <c r="A252" s="146"/>
      <c r="B252" s="153"/>
      <c r="C252" s="154"/>
      <c r="D252" s="155"/>
      <c r="E252" s="156"/>
      <c r="F252" s="31"/>
      <c r="G252" s="31"/>
      <c r="Q252" s="31"/>
      <c r="R252" s="31"/>
      <c r="S252" s="31"/>
      <c r="T252" s="31"/>
      <c r="U252" s="31"/>
      <c r="V252" s="31"/>
      <c r="W252" s="31"/>
      <c r="X252" s="77"/>
      <c r="Y252" s="77"/>
      <c r="AH252" s="77"/>
      <c r="AQ252" s="77"/>
    </row>
    <row r="253" spans="1:43">
      <c r="A253" s="146"/>
      <c r="B253" s="153"/>
      <c r="C253" s="154"/>
      <c r="D253" s="155"/>
      <c r="E253" s="156"/>
      <c r="F253" s="31"/>
      <c r="G253" s="31"/>
      <c r="Q253" s="31"/>
      <c r="R253" s="31"/>
      <c r="S253" s="31"/>
      <c r="T253" s="31"/>
      <c r="U253" s="31"/>
      <c r="V253" s="31"/>
      <c r="W253" s="31"/>
      <c r="X253" s="77"/>
      <c r="Y253" s="77"/>
      <c r="AH253" s="77"/>
      <c r="AQ253" s="77"/>
    </row>
    <row r="254" spans="1:43">
      <c r="A254" s="146"/>
      <c r="B254" s="153"/>
      <c r="C254" s="154"/>
      <c r="D254" s="155"/>
      <c r="E254" s="156"/>
      <c r="F254" s="31"/>
      <c r="G254" s="31"/>
      <c r="Q254" s="31"/>
      <c r="R254" s="31"/>
      <c r="S254" s="31"/>
      <c r="T254" s="31"/>
      <c r="U254" s="31"/>
      <c r="V254" s="31"/>
      <c r="W254" s="31"/>
      <c r="X254" s="77"/>
      <c r="Y254" s="77"/>
      <c r="AH254" s="77"/>
      <c r="AQ254" s="77"/>
    </row>
    <row r="255" spans="1:43">
      <c r="A255" s="146"/>
      <c r="B255" s="153"/>
      <c r="C255" s="154"/>
      <c r="D255" s="155"/>
      <c r="E255" s="156"/>
      <c r="F255" s="31"/>
      <c r="G255" s="31"/>
      <c r="Q255" s="31"/>
      <c r="R255" s="31"/>
      <c r="S255" s="31"/>
      <c r="T255" s="31"/>
      <c r="U255" s="31"/>
      <c r="V255" s="31"/>
      <c r="W255" s="31"/>
      <c r="X255" s="77"/>
      <c r="Y255" s="77"/>
      <c r="AH255" s="77"/>
      <c r="AQ255" s="77"/>
    </row>
    <row r="256" spans="1:43">
      <c r="A256" s="146"/>
      <c r="B256" s="153"/>
      <c r="C256" s="154"/>
      <c r="D256" s="155"/>
      <c r="E256" s="156"/>
      <c r="F256" s="31"/>
      <c r="G256" s="31"/>
      <c r="Q256" s="31"/>
      <c r="R256" s="31"/>
      <c r="S256" s="31"/>
      <c r="T256" s="31"/>
      <c r="U256" s="31"/>
      <c r="V256" s="31"/>
      <c r="W256" s="31"/>
      <c r="X256" s="77"/>
      <c r="Y256" s="77"/>
      <c r="AH256" s="77"/>
      <c r="AQ256" s="77"/>
    </row>
    <row r="257" spans="1:43">
      <c r="A257" s="146"/>
      <c r="B257" s="153"/>
      <c r="C257" s="154"/>
      <c r="D257" s="155"/>
      <c r="E257" s="156"/>
      <c r="F257" s="31"/>
      <c r="G257" s="31"/>
      <c r="Q257" s="31"/>
      <c r="R257" s="31"/>
      <c r="S257" s="31"/>
      <c r="T257" s="31"/>
      <c r="U257" s="31"/>
      <c r="V257" s="31"/>
      <c r="W257" s="31"/>
      <c r="X257" s="77"/>
      <c r="Y257" s="77"/>
      <c r="AH257" s="77"/>
      <c r="AQ257" s="77"/>
    </row>
    <row r="258" spans="1:43">
      <c r="A258" s="146"/>
      <c r="B258" s="153"/>
      <c r="C258" s="154"/>
      <c r="D258" s="155"/>
      <c r="E258" s="156"/>
      <c r="F258" s="31"/>
      <c r="G258" s="31"/>
      <c r="Q258" s="31"/>
      <c r="R258" s="31"/>
      <c r="S258" s="31"/>
      <c r="T258" s="31"/>
      <c r="U258" s="31"/>
      <c r="V258" s="31"/>
      <c r="W258" s="31"/>
      <c r="X258" s="77"/>
      <c r="Y258" s="77"/>
      <c r="AH258" s="77"/>
      <c r="AQ258" s="77"/>
    </row>
    <row r="259" spans="1:43">
      <c r="A259" s="146"/>
      <c r="B259" s="153"/>
      <c r="C259" s="154"/>
      <c r="D259" s="155"/>
      <c r="E259" s="156"/>
      <c r="F259" s="31"/>
      <c r="G259" s="31"/>
      <c r="Q259" s="31"/>
      <c r="R259" s="31"/>
      <c r="S259" s="31"/>
      <c r="T259" s="31"/>
      <c r="U259" s="31"/>
      <c r="V259" s="31"/>
      <c r="W259" s="31"/>
      <c r="X259" s="77"/>
      <c r="Y259" s="77"/>
      <c r="AH259" s="77"/>
      <c r="AQ259" s="77"/>
    </row>
    <row r="260" spans="1:43">
      <c r="A260" s="146"/>
      <c r="B260" s="153"/>
      <c r="C260" s="154"/>
      <c r="D260" s="155"/>
      <c r="E260" s="156"/>
      <c r="F260" s="31"/>
      <c r="G260" s="31"/>
      <c r="Q260" s="31"/>
      <c r="R260" s="31"/>
      <c r="S260" s="31"/>
      <c r="T260" s="31"/>
      <c r="U260" s="31"/>
      <c r="V260" s="31"/>
      <c r="W260" s="31"/>
      <c r="X260" s="77"/>
      <c r="Y260" s="77"/>
      <c r="AH260" s="77"/>
      <c r="AQ260" s="77"/>
    </row>
    <row r="261" spans="1:43">
      <c r="A261" s="146"/>
      <c r="B261" s="153"/>
      <c r="C261" s="154"/>
      <c r="D261" s="155"/>
      <c r="E261" s="156"/>
      <c r="F261" s="31"/>
      <c r="G261" s="31"/>
      <c r="Q261" s="31"/>
      <c r="R261" s="31"/>
      <c r="S261" s="31"/>
      <c r="T261" s="31"/>
      <c r="U261" s="31"/>
      <c r="V261" s="31"/>
      <c r="W261" s="31"/>
      <c r="X261" s="77"/>
      <c r="Y261" s="77"/>
      <c r="AH261" s="77"/>
      <c r="AQ261" s="77"/>
    </row>
    <row r="262" spans="1:43">
      <c r="A262" s="146"/>
      <c r="B262" s="153"/>
      <c r="C262" s="154"/>
      <c r="D262" s="155"/>
      <c r="E262" s="156"/>
      <c r="F262" s="31"/>
      <c r="G262" s="31"/>
      <c r="Q262" s="31"/>
      <c r="R262" s="31"/>
      <c r="S262" s="31"/>
      <c r="T262" s="31"/>
      <c r="U262" s="31"/>
      <c r="V262" s="31"/>
      <c r="W262" s="31"/>
      <c r="X262" s="77"/>
      <c r="Y262" s="77"/>
      <c r="AH262" s="77"/>
      <c r="AQ262" s="77"/>
    </row>
    <row r="263" spans="1:43">
      <c r="A263" s="146"/>
      <c r="B263" s="153"/>
      <c r="C263" s="154"/>
      <c r="D263" s="155"/>
      <c r="E263" s="156"/>
      <c r="F263" s="31"/>
      <c r="G263" s="31"/>
      <c r="Q263" s="31"/>
      <c r="R263" s="31"/>
      <c r="S263" s="31"/>
      <c r="T263" s="31"/>
      <c r="U263" s="31"/>
      <c r="V263" s="31"/>
      <c r="W263" s="31"/>
      <c r="X263" s="77"/>
      <c r="Y263" s="77"/>
      <c r="AH263" s="77"/>
      <c r="AQ263" s="77"/>
    </row>
    <row r="264" spans="1:43">
      <c r="A264" s="146"/>
      <c r="B264" s="153"/>
      <c r="C264" s="154"/>
      <c r="D264" s="155"/>
      <c r="E264" s="156"/>
      <c r="F264" s="31"/>
      <c r="G264" s="31"/>
      <c r="Q264" s="31"/>
      <c r="R264" s="31"/>
      <c r="S264" s="31"/>
      <c r="T264" s="31"/>
      <c r="U264" s="31"/>
      <c r="V264" s="31"/>
      <c r="W264" s="31"/>
      <c r="X264" s="77"/>
      <c r="Y264" s="77"/>
      <c r="AH264" s="77"/>
      <c r="AQ264" s="77"/>
    </row>
    <row r="265" spans="1:43">
      <c r="A265" s="146"/>
      <c r="B265" s="153"/>
      <c r="C265" s="154"/>
      <c r="D265" s="155"/>
      <c r="E265" s="156"/>
      <c r="F265" s="31"/>
      <c r="G265" s="31"/>
      <c r="Q265" s="31"/>
      <c r="R265" s="31"/>
      <c r="S265" s="31"/>
      <c r="T265" s="31"/>
      <c r="U265" s="31"/>
      <c r="V265" s="31"/>
      <c r="W265" s="31"/>
      <c r="X265" s="77"/>
      <c r="Y265" s="77"/>
      <c r="AH265" s="77"/>
      <c r="AQ265" s="77"/>
    </row>
    <row r="266" spans="1:43">
      <c r="A266" s="146"/>
      <c r="B266" s="153"/>
      <c r="C266" s="154"/>
      <c r="D266" s="155"/>
      <c r="E266" s="156"/>
      <c r="F266" s="31"/>
      <c r="G266" s="31"/>
      <c r="Q266" s="31"/>
      <c r="R266" s="31"/>
      <c r="S266" s="31"/>
      <c r="T266" s="31"/>
      <c r="U266" s="31"/>
      <c r="V266" s="31"/>
      <c r="W266" s="31"/>
      <c r="X266" s="77"/>
      <c r="Y266" s="77"/>
      <c r="AH266" s="77"/>
      <c r="AQ266" s="77"/>
    </row>
    <row r="267" spans="1:43">
      <c r="A267" s="146"/>
      <c r="B267" s="153"/>
      <c r="C267" s="154"/>
      <c r="D267" s="155"/>
      <c r="E267" s="156"/>
      <c r="F267" s="31"/>
      <c r="G267" s="31"/>
      <c r="Q267" s="31"/>
      <c r="R267" s="31"/>
      <c r="S267" s="31"/>
      <c r="T267" s="31"/>
      <c r="U267" s="31"/>
      <c r="V267" s="31"/>
      <c r="W267" s="31"/>
      <c r="X267" s="77"/>
      <c r="Y267" s="77"/>
      <c r="AH267" s="77"/>
      <c r="AQ267" s="77"/>
    </row>
    <row r="268" spans="1:43">
      <c r="A268" s="146"/>
      <c r="B268" s="153"/>
      <c r="C268" s="154"/>
      <c r="D268" s="155"/>
      <c r="E268" s="156"/>
      <c r="F268" s="31"/>
      <c r="G268" s="31"/>
      <c r="Q268" s="31"/>
      <c r="R268" s="31"/>
      <c r="S268" s="31"/>
      <c r="T268" s="31"/>
      <c r="U268" s="31"/>
      <c r="V268" s="31"/>
      <c r="W268" s="31"/>
      <c r="X268" s="77"/>
      <c r="Y268" s="77"/>
      <c r="AH268" s="77"/>
      <c r="AQ268" s="77"/>
    </row>
    <row r="269" spans="1:43">
      <c r="A269" s="146"/>
      <c r="B269" s="153"/>
      <c r="C269" s="154"/>
      <c r="D269" s="155"/>
      <c r="E269" s="156"/>
      <c r="F269" s="31"/>
      <c r="G269" s="31"/>
      <c r="Q269" s="31"/>
      <c r="R269" s="31"/>
      <c r="S269" s="31"/>
      <c r="T269" s="31"/>
      <c r="U269" s="31"/>
      <c r="V269" s="31"/>
      <c r="W269" s="31"/>
      <c r="X269" s="77"/>
      <c r="Y269" s="77"/>
      <c r="AH269" s="77"/>
      <c r="AQ269" s="77"/>
    </row>
    <row r="270" spans="1:43">
      <c r="A270" s="146"/>
      <c r="B270" s="153"/>
      <c r="C270" s="154"/>
      <c r="D270" s="155"/>
      <c r="E270" s="156"/>
      <c r="F270" s="31"/>
      <c r="G270" s="31"/>
      <c r="Q270" s="31"/>
      <c r="R270" s="31"/>
      <c r="S270" s="31"/>
      <c r="T270" s="31"/>
      <c r="U270" s="31"/>
      <c r="V270" s="31"/>
      <c r="W270" s="31"/>
      <c r="X270" s="77"/>
      <c r="Y270" s="77"/>
      <c r="AH270" s="77"/>
      <c r="AQ270" s="77"/>
    </row>
    <row r="271" spans="1:43">
      <c r="A271" s="146"/>
      <c r="B271" s="153"/>
      <c r="C271" s="154"/>
      <c r="D271" s="155"/>
      <c r="E271" s="156"/>
      <c r="F271" s="31"/>
      <c r="G271" s="31"/>
      <c r="Q271" s="31"/>
      <c r="R271" s="31"/>
      <c r="S271" s="31"/>
      <c r="T271" s="31"/>
      <c r="U271" s="31"/>
      <c r="V271" s="31"/>
      <c r="W271" s="31"/>
      <c r="X271" s="77"/>
      <c r="Y271" s="77"/>
      <c r="AH271" s="77"/>
      <c r="AQ271" s="77"/>
    </row>
    <row r="272" spans="1:43">
      <c r="A272" s="146"/>
      <c r="B272" s="153"/>
      <c r="C272" s="154"/>
      <c r="D272" s="155"/>
      <c r="E272" s="156"/>
      <c r="F272" s="31"/>
      <c r="G272" s="31"/>
      <c r="Q272" s="31"/>
      <c r="R272" s="31"/>
      <c r="S272" s="31"/>
      <c r="T272" s="31"/>
      <c r="U272" s="31"/>
      <c r="V272" s="31"/>
      <c r="W272" s="31"/>
      <c r="X272" s="77"/>
      <c r="Y272" s="77"/>
      <c r="AH272" s="77"/>
      <c r="AQ272" s="77"/>
    </row>
    <row r="273" spans="1:43">
      <c r="A273" s="146"/>
      <c r="B273" s="153"/>
      <c r="C273" s="154"/>
      <c r="D273" s="155"/>
      <c r="E273" s="156"/>
      <c r="F273" s="31"/>
      <c r="G273" s="31"/>
      <c r="Q273" s="31"/>
      <c r="R273" s="31"/>
      <c r="S273" s="31"/>
      <c r="T273" s="31"/>
      <c r="U273" s="31"/>
      <c r="V273" s="31"/>
      <c r="W273" s="31"/>
      <c r="X273" s="77"/>
      <c r="Y273" s="77"/>
      <c r="AH273" s="77"/>
      <c r="AQ273" s="77"/>
    </row>
    <row r="274" spans="1:43">
      <c r="A274" s="146"/>
      <c r="B274" s="153"/>
      <c r="C274" s="154"/>
      <c r="D274" s="155"/>
      <c r="E274" s="156"/>
      <c r="F274" s="31"/>
      <c r="G274" s="31"/>
      <c r="Q274" s="31"/>
      <c r="R274" s="31"/>
      <c r="S274" s="31"/>
      <c r="T274" s="31"/>
      <c r="U274" s="31"/>
      <c r="V274" s="31"/>
      <c r="W274" s="31"/>
      <c r="X274" s="77"/>
      <c r="Y274" s="77"/>
      <c r="AH274" s="77"/>
      <c r="AQ274" s="77"/>
    </row>
    <row r="275" spans="1:43">
      <c r="A275" s="146"/>
      <c r="B275" s="153"/>
      <c r="C275" s="154"/>
      <c r="D275" s="155"/>
      <c r="E275" s="156"/>
      <c r="F275" s="31"/>
      <c r="G275" s="31"/>
      <c r="Q275" s="31"/>
      <c r="R275" s="31"/>
      <c r="S275" s="31"/>
      <c r="T275" s="31"/>
      <c r="U275" s="31"/>
      <c r="V275" s="31"/>
      <c r="W275" s="31"/>
      <c r="X275" s="77"/>
      <c r="Y275" s="77"/>
      <c r="AH275" s="77"/>
      <c r="AQ275" s="77"/>
    </row>
    <row r="276" spans="1:43">
      <c r="A276" s="146"/>
      <c r="B276" s="153"/>
      <c r="C276" s="154"/>
      <c r="D276" s="155"/>
      <c r="E276" s="156"/>
      <c r="F276" s="31"/>
      <c r="G276" s="31"/>
      <c r="Q276" s="31"/>
      <c r="R276" s="31"/>
      <c r="S276" s="31"/>
      <c r="T276" s="31"/>
      <c r="U276" s="31"/>
      <c r="V276" s="31"/>
      <c r="W276" s="31"/>
      <c r="X276" s="77"/>
      <c r="Y276" s="77"/>
      <c r="AH276" s="77"/>
      <c r="AQ276" s="77"/>
    </row>
    <row r="277" spans="1:43">
      <c r="A277" s="146"/>
      <c r="B277" s="153"/>
      <c r="C277" s="154"/>
      <c r="D277" s="155"/>
      <c r="E277" s="156"/>
      <c r="F277" s="31"/>
      <c r="G277" s="31"/>
      <c r="Q277" s="31"/>
      <c r="R277" s="31"/>
      <c r="S277" s="31"/>
      <c r="T277" s="31"/>
      <c r="U277" s="31"/>
      <c r="V277" s="31"/>
      <c r="W277" s="31"/>
      <c r="X277" s="77"/>
      <c r="Y277" s="77"/>
      <c r="AH277" s="77"/>
      <c r="AQ277" s="77"/>
    </row>
    <row r="278" spans="1:43">
      <c r="A278" s="146"/>
      <c r="B278" s="153"/>
      <c r="C278" s="154"/>
      <c r="D278" s="155"/>
      <c r="E278" s="156"/>
      <c r="F278" s="31"/>
      <c r="G278" s="31"/>
      <c r="Q278" s="31"/>
      <c r="R278" s="31"/>
      <c r="S278" s="31"/>
      <c r="T278" s="31"/>
      <c r="U278" s="31"/>
      <c r="V278" s="31"/>
      <c r="W278" s="31"/>
      <c r="X278" s="77"/>
      <c r="Y278" s="77"/>
      <c r="AH278" s="77"/>
      <c r="AQ278" s="77"/>
    </row>
    <row r="279" spans="1:43">
      <c r="A279" s="146"/>
      <c r="B279" s="153"/>
      <c r="C279" s="154"/>
      <c r="D279" s="155"/>
      <c r="E279" s="156"/>
      <c r="F279" s="31"/>
      <c r="G279" s="31"/>
      <c r="Q279" s="31"/>
      <c r="R279" s="31"/>
      <c r="S279" s="31"/>
      <c r="T279" s="31"/>
      <c r="U279" s="31"/>
      <c r="V279" s="31"/>
      <c r="W279" s="31"/>
      <c r="X279" s="77"/>
      <c r="Y279" s="77"/>
      <c r="AH279" s="77"/>
      <c r="AQ279" s="77"/>
    </row>
    <row r="280" spans="1:43">
      <c r="A280" s="146"/>
      <c r="B280" s="153"/>
      <c r="C280" s="154"/>
      <c r="D280" s="155"/>
      <c r="E280" s="156"/>
      <c r="F280" s="31"/>
      <c r="G280" s="31"/>
      <c r="Q280" s="31"/>
      <c r="R280" s="31"/>
      <c r="S280" s="31"/>
      <c r="T280" s="31"/>
      <c r="U280" s="31"/>
      <c r="V280" s="31"/>
      <c r="W280" s="31"/>
      <c r="X280" s="77"/>
      <c r="Y280" s="77"/>
      <c r="AH280" s="77"/>
      <c r="AQ280" s="77"/>
    </row>
    <row r="281" spans="1:43">
      <c r="A281" s="146"/>
      <c r="B281" s="153"/>
      <c r="C281" s="154"/>
      <c r="D281" s="155"/>
      <c r="E281" s="156"/>
      <c r="F281" s="31"/>
      <c r="G281" s="31"/>
      <c r="Q281" s="31"/>
      <c r="R281" s="31"/>
      <c r="S281" s="31"/>
      <c r="T281" s="31"/>
      <c r="U281" s="31"/>
      <c r="V281" s="31"/>
      <c r="W281" s="31"/>
      <c r="X281" s="77"/>
      <c r="Y281" s="77"/>
      <c r="AH281" s="77"/>
      <c r="AQ281" s="77"/>
    </row>
    <row r="282" spans="1:43">
      <c r="A282" s="146"/>
      <c r="B282" s="153"/>
      <c r="C282" s="154"/>
      <c r="D282" s="155"/>
      <c r="E282" s="156"/>
      <c r="F282" s="31"/>
      <c r="G282" s="31"/>
      <c r="Q282" s="31"/>
      <c r="R282" s="31"/>
      <c r="S282" s="31"/>
      <c r="T282" s="31"/>
      <c r="U282" s="31"/>
      <c r="V282" s="31"/>
      <c r="W282" s="31"/>
      <c r="X282" s="77"/>
      <c r="Y282" s="77"/>
      <c r="AH282" s="77"/>
      <c r="AQ282" s="77"/>
    </row>
    <row r="283" spans="1:43">
      <c r="A283" s="146"/>
      <c r="B283" s="153"/>
      <c r="C283" s="154"/>
      <c r="D283" s="155"/>
      <c r="E283" s="156"/>
      <c r="F283" s="31"/>
      <c r="G283" s="31"/>
      <c r="Q283" s="31"/>
      <c r="R283" s="31"/>
      <c r="S283" s="31"/>
      <c r="T283" s="31"/>
      <c r="U283" s="31"/>
      <c r="V283" s="31"/>
      <c r="W283" s="31"/>
      <c r="X283" s="77"/>
      <c r="Y283" s="77"/>
      <c r="AH283" s="77"/>
      <c r="AQ283" s="77"/>
    </row>
    <row r="284" spans="1:43">
      <c r="A284" s="146"/>
      <c r="B284" s="153"/>
      <c r="C284" s="154"/>
      <c r="D284" s="155"/>
      <c r="E284" s="156"/>
      <c r="F284" s="31"/>
      <c r="G284" s="31"/>
      <c r="Q284" s="31"/>
      <c r="R284" s="31"/>
      <c r="S284" s="31"/>
      <c r="T284" s="31"/>
      <c r="U284" s="31"/>
      <c r="V284" s="31"/>
      <c r="W284" s="31"/>
      <c r="X284" s="77"/>
      <c r="Y284" s="77"/>
      <c r="AH284" s="77"/>
      <c r="AQ284" s="77"/>
    </row>
    <row r="285" spans="1:43">
      <c r="A285" s="146"/>
      <c r="B285" s="153"/>
      <c r="C285" s="154"/>
      <c r="D285" s="155"/>
      <c r="E285" s="156"/>
      <c r="F285" s="31"/>
      <c r="G285" s="31"/>
      <c r="Q285" s="31"/>
      <c r="R285" s="31"/>
      <c r="S285" s="31"/>
      <c r="T285" s="31"/>
      <c r="U285" s="31"/>
      <c r="V285" s="31"/>
      <c r="W285" s="31"/>
      <c r="X285" s="77"/>
      <c r="Y285" s="77"/>
      <c r="AH285" s="77"/>
      <c r="AQ285" s="77"/>
    </row>
    <row r="286" spans="1:43">
      <c r="A286" s="146"/>
      <c r="B286" s="153"/>
      <c r="C286" s="154"/>
      <c r="D286" s="155"/>
      <c r="E286" s="156"/>
      <c r="F286" s="31"/>
      <c r="G286" s="31"/>
      <c r="Q286" s="31"/>
      <c r="R286" s="31"/>
      <c r="S286" s="31"/>
      <c r="T286" s="31"/>
      <c r="U286" s="31"/>
      <c r="V286" s="31"/>
      <c r="W286" s="31"/>
      <c r="X286" s="77"/>
      <c r="Y286" s="77"/>
      <c r="AH286" s="77"/>
      <c r="AQ286" s="77"/>
    </row>
    <row r="287" spans="1:43">
      <c r="A287" s="146"/>
      <c r="B287" s="153"/>
      <c r="C287" s="154"/>
      <c r="D287" s="155"/>
      <c r="E287" s="156"/>
      <c r="F287" s="31"/>
      <c r="G287" s="31"/>
      <c r="Q287" s="31"/>
      <c r="R287" s="31"/>
      <c r="S287" s="31"/>
      <c r="T287" s="31"/>
      <c r="U287" s="31"/>
      <c r="V287" s="31"/>
      <c r="W287" s="31"/>
      <c r="X287" s="77"/>
      <c r="Y287" s="77"/>
      <c r="AH287" s="77"/>
      <c r="AQ287" s="77"/>
    </row>
    <row r="288" spans="1:43">
      <c r="A288" s="146"/>
      <c r="B288" s="153"/>
      <c r="C288" s="154"/>
      <c r="D288" s="155"/>
      <c r="E288" s="156"/>
      <c r="F288" s="31"/>
      <c r="G288" s="31"/>
      <c r="Q288" s="31"/>
      <c r="R288" s="31"/>
      <c r="S288" s="31"/>
      <c r="T288" s="31"/>
      <c r="U288" s="31"/>
      <c r="V288" s="31"/>
      <c r="W288" s="31"/>
      <c r="X288" s="77"/>
      <c r="Y288" s="77"/>
      <c r="AH288" s="77"/>
      <c r="AQ288" s="77"/>
    </row>
    <row r="289" spans="1:43">
      <c r="A289" s="146"/>
      <c r="B289" s="153"/>
      <c r="C289" s="154"/>
      <c r="D289" s="155"/>
      <c r="E289" s="156"/>
      <c r="F289" s="31"/>
      <c r="G289" s="31"/>
      <c r="Q289" s="31"/>
      <c r="R289" s="31"/>
      <c r="S289" s="31"/>
      <c r="T289" s="31"/>
      <c r="U289" s="31"/>
      <c r="V289" s="31"/>
      <c r="W289" s="31"/>
      <c r="X289" s="77"/>
      <c r="Y289" s="77"/>
      <c r="AH289" s="77"/>
      <c r="AQ289" s="77"/>
    </row>
    <row r="290" spans="1:43">
      <c r="A290" s="146"/>
      <c r="B290" s="153"/>
      <c r="C290" s="154"/>
      <c r="D290" s="155"/>
      <c r="E290" s="156"/>
      <c r="F290" s="31"/>
      <c r="G290" s="31"/>
      <c r="Q290" s="31"/>
      <c r="R290" s="31"/>
      <c r="S290" s="31"/>
      <c r="T290" s="31"/>
      <c r="U290" s="31"/>
      <c r="V290" s="31"/>
      <c r="W290" s="31"/>
      <c r="X290" s="77"/>
      <c r="Y290" s="77"/>
      <c r="AH290" s="77"/>
      <c r="AQ290" s="77"/>
    </row>
    <row r="291" spans="1:43">
      <c r="A291" s="146"/>
      <c r="B291" s="153"/>
      <c r="C291" s="154"/>
      <c r="D291" s="155"/>
      <c r="E291" s="156"/>
      <c r="F291" s="31"/>
      <c r="G291" s="31"/>
      <c r="Q291" s="31"/>
      <c r="R291" s="31"/>
      <c r="S291" s="31"/>
      <c r="T291" s="31"/>
      <c r="U291" s="31"/>
      <c r="V291" s="31"/>
      <c r="W291" s="31"/>
      <c r="X291" s="77"/>
      <c r="Y291" s="77"/>
      <c r="AH291" s="77"/>
      <c r="AQ291" s="77"/>
    </row>
    <row r="292" spans="1:43">
      <c r="A292" s="146"/>
      <c r="B292" s="153"/>
      <c r="C292" s="154"/>
      <c r="D292" s="155"/>
      <c r="E292" s="156"/>
      <c r="F292" s="31"/>
      <c r="G292" s="31"/>
      <c r="Q292" s="31"/>
      <c r="R292" s="31"/>
      <c r="S292" s="31"/>
      <c r="T292" s="31"/>
      <c r="U292" s="31"/>
      <c r="V292" s="31"/>
      <c r="W292" s="31"/>
      <c r="X292" s="77"/>
      <c r="Y292" s="77"/>
      <c r="AH292" s="77"/>
      <c r="AQ292" s="77"/>
    </row>
    <row r="293" spans="1:43">
      <c r="A293" s="146"/>
      <c r="B293" s="153"/>
      <c r="C293" s="154"/>
      <c r="D293" s="155"/>
      <c r="E293" s="156"/>
      <c r="F293" s="31"/>
      <c r="G293" s="31"/>
      <c r="Q293" s="31"/>
      <c r="R293" s="31"/>
      <c r="S293" s="31"/>
      <c r="T293" s="31"/>
      <c r="U293" s="31"/>
      <c r="V293" s="31"/>
      <c r="W293" s="31"/>
      <c r="X293" s="77"/>
      <c r="Y293" s="77"/>
      <c r="AH293" s="77"/>
      <c r="AQ293" s="77"/>
    </row>
    <row r="294" spans="1:43">
      <c r="A294" s="146"/>
      <c r="B294" s="153"/>
      <c r="C294" s="154"/>
      <c r="D294" s="155"/>
      <c r="E294" s="156"/>
      <c r="F294" s="31"/>
      <c r="G294" s="31"/>
      <c r="Q294" s="31"/>
      <c r="R294" s="31"/>
      <c r="S294" s="31"/>
      <c r="T294" s="31"/>
      <c r="U294" s="31"/>
      <c r="V294" s="31"/>
      <c r="W294" s="31"/>
      <c r="X294" s="77"/>
      <c r="Y294" s="77"/>
      <c r="AH294" s="77"/>
      <c r="AQ294" s="77"/>
    </row>
    <row r="295" spans="1:43">
      <c r="A295" s="146"/>
      <c r="B295" s="153"/>
      <c r="C295" s="154"/>
      <c r="D295" s="155"/>
      <c r="E295" s="156"/>
      <c r="F295" s="31"/>
      <c r="G295" s="31"/>
      <c r="Q295" s="31"/>
      <c r="R295" s="31"/>
      <c r="S295" s="31"/>
      <c r="T295" s="31"/>
      <c r="U295" s="31"/>
      <c r="V295" s="31"/>
      <c r="W295" s="31"/>
      <c r="X295" s="77"/>
      <c r="Y295" s="77"/>
      <c r="AH295" s="77"/>
      <c r="AQ295" s="77"/>
    </row>
    <row r="296" spans="1:43">
      <c r="A296" s="146"/>
      <c r="B296" s="153"/>
      <c r="C296" s="154"/>
      <c r="D296" s="155"/>
      <c r="E296" s="156"/>
      <c r="F296" s="31"/>
      <c r="G296" s="31"/>
      <c r="Q296" s="31"/>
      <c r="R296" s="31"/>
      <c r="S296" s="31"/>
      <c r="T296" s="31"/>
      <c r="U296" s="31"/>
      <c r="V296" s="31"/>
      <c r="W296" s="31"/>
      <c r="X296" s="77"/>
      <c r="Y296" s="77"/>
      <c r="AH296" s="77"/>
      <c r="AQ296" s="77"/>
    </row>
    <row r="297" spans="1:43">
      <c r="A297" s="146"/>
      <c r="B297" s="153"/>
      <c r="C297" s="154"/>
      <c r="D297" s="155"/>
      <c r="E297" s="156"/>
      <c r="F297" s="31"/>
      <c r="G297" s="31"/>
      <c r="Q297" s="31"/>
      <c r="R297" s="31"/>
      <c r="S297" s="31"/>
      <c r="T297" s="31"/>
      <c r="U297" s="31"/>
      <c r="V297" s="31"/>
      <c r="W297" s="31"/>
      <c r="X297" s="77"/>
      <c r="Y297" s="77"/>
      <c r="AH297" s="77"/>
      <c r="AQ297" s="77"/>
    </row>
    <row r="298" spans="1:43">
      <c r="A298" s="146"/>
      <c r="B298" s="153"/>
      <c r="C298" s="154"/>
      <c r="D298" s="155"/>
      <c r="E298" s="156"/>
      <c r="F298" s="31"/>
      <c r="G298" s="31"/>
      <c r="Q298" s="31"/>
      <c r="R298" s="31"/>
      <c r="S298" s="31"/>
      <c r="T298" s="31"/>
      <c r="U298" s="31"/>
      <c r="V298" s="31"/>
      <c r="W298" s="31"/>
      <c r="X298" s="77"/>
      <c r="Y298" s="77"/>
      <c r="AH298" s="77"/>
      <c r="AQ298" s="77"/>
    </row>
    <row r="299" spans="1:43">
      <c r="A299" s="146"/>
      <c r="B299" s="153"/>
      <c r="C299" s="154"/>
      <c r="D299" s="155"/>
      <c r="E299" s="156"/>
      <c r="F299" s="31"/>
      <c r="G299" s="31"/>
      <c r="Q299" s="31"/>
      <c r="R299" s="31"/>
      <c r="S299" s="31"/>
      <c r="T299" s="31"/>
      <c r="U299" s="31"/>
      <c r="V299" s="31"/>
      <c r="W299" s="31"/>
      <c r="X299" s="77"/>
      <c r="Y299" s="77"/>
      <c r="AH299" s="77"/>
      <c r="AQ299" s="77"/>
    </row>
    <row r="300" spans="1:43">
      <c r="A300" s="77"/>
      <c r="B300" s="153"/>
      <c r="C300" s="154"/>
      <c r="D300" s="155"/>
      <c r="E300" s="156"/>
      <c r="F300" s="31"/>
      <c r="G300" s="31"/>
      <c r="Q300" s="31"/>
      <c r="R300" s="31"/>
      <c r="S300" s="31"/>
      <c r="T300" s="31"/>
      <c r="U300" s="31"/>
      <c r="V300" s="31"/>
      <c r="W300" s="31"/>
      <c r="X300" s="77"/>
      <c r="Y300" s="77"/>
      <c r="AH300" s="77"/>
      <c r="AQ300" s="77"/>
    </row>
    <row r="301" spans="1:43">
      <c r="A301" s="77"/>
      <c r="B301" s="153"/>
      <c r="C301" s="154"/>
      <c r="D301" s="155"/>
      <c r="E301" s="156"/>
      <c r="F301" s="31"/>
      <c r="G301" s="31"/>
      <c r="Q301" s="31"/>
      <c r="R301" s="31"/>
      <c r="S301" s="31"/>
      <c r="T301" s="31"/>
      <c r="U301" s="31"/>
      <c r="V301" s="31"/>
      <c r="W301" s="31"/>
      <c r="X301" s="77"/>
      <c r="Y301" s="77"/>
      <c r="AH301" s="77"/>
      <c r="AQ301" s="77"/>
    </row>
    <row r="302" spans="1:43">
      <c r="A302" s="77"/>
      <c r="B302" s="153"/>
      <c r="C302" s="154"/>
      <c r="D302" s="155"/>
      <c r="E302" s="156"/>
      <c r="F302" s="31"/>
      <c r="G302" s="31"/>
      <c r="Q302" s="31"/>
      <c r="R302" s="31"/>
      <c r="S302" s="31"/>
      <c r="T302" s="31"/>
      <c r="U302" s="31"/>
      <c r="V302" s="31"/>
      <c r="W302" s="31"/>
      <c r="X302" s="77"/>
      <c r="Y302" s="77"/>
      <c r="AH302" s="77"/>
      <c r="AQ302" s="77"/>
    </row>
    <row r="303" spans="1:43">
      <c r="A303" s="77"/>
      <c r="B303" s="153"/>
      <c r="C303" s="154"/>
      <c r="D303" s="155"/>
      <c r="E303" s="156"/>
      <c r="F303" s="31"/>
      <c r="G303" s="31"/>
      <c r="Q303" s="31"/>
      <c r="R303" s="31"/>
      <c r="S303" s="31"/>
      <c r="T303" s="31"/>
      <c r="U303" s="31"/>
      <c r="V303" s="31"/>
      <c r="W303" s="31"/>
      <c r="X303" s="77"/>
      <c r="Y303" s="77"/>
      <c r="AH303" s="77"/>
      <c r="AQ303" s="77"/>
    </row>
    <row r="304" spans="1:43">
      <c r="A304" s="77"/>
      <c r="B304" s="153"/>
      <c r="C304" s="154"/>
      <c r="D304" s="155"/>
      <c r="E304" s="156"/>
      <c r="F304" s="31"/>
      <c r="G304" s="31"/>
      <c r="Q304" s="31"/>
      <c r="R304" s="31"/>
      <c r="S304" s="31"/>
      <c r="T304" s="31"/>
      <c r="U304" s="31"/>
      <c r="V304" s="31"/>
      <c r="W304" s="31"/>
      <c r="X304" s="77"/>
      <c r="Y304" s="77"/>
      <c r="AH304" s="77"/>
      <c r="AQ304" s="77"/>
    </row>
    <row r="305" spans="1:43">
      <c r="A305" s="77"/>
      <c r="B305" s="153"/>
      <c r="C305" s="154"/>
      <c r="D305" s="155"/>
      <c r="E305" s="156"/>
      <c r="F305" s="31"/>
      <c r="G305" s="31"/>
      <c r="Q305" s="31"/>
      <c r="R305" s="31"/>
      <c r="S305" s="31"/>
      <c r="T305" s="31"/>
      <c r="U305" s="31"/>
      <c r="V305" s="31"/>
      <c r="W305" s="31"/>
      <c r="X305" s="77"/>
      <c r="Y305" s="77"/>
      <c r="AH305" s="77"/>
      <c r="AQ305" s="77"/>
    </row>
    <row r="306" spans="1:43">
      <c r="A306" s="77"/>
      <c r="B306" s="153"/>
      <c r="C306" s="154"/>
      <c r="D306" s="155"/>
      <c r="E306" s="156"/>
      <c r="F306" s="31"/>
      <c r="G306" s="31"/>
      <c r="Q306" s="31"/>
      <c r="R306" s="31"/>
      <c r="S306" s="31"/>
      <c r="T306" s="31"/>
      <c r="U306" s="31"/>
      <c r="V306" s="31"/>
      <c r="W306" s="31"/>
      <c r="X306" s="77"/>
      <c r="Y306" s="77"/>
      <c r="AH306" s="77"/>
      <c r="AQ306" s="77"/>
    </row>
    <row r="307" spans="1:43">
      <c r="A307" s="77"/>
      <c r="B307" s="153"/>
      <c r="C307" s="154"/>
      <c r="D307" s="155"/>
      <c r="E307" s="156"/>
      <c r="F307" s="31"/>
      <c r="G307" s="31"/>
      <c r="Q307" s="31"/>
      <c r="R307" s="31"/>
      <c r="S307" s="31"/>
      <c r="T307" s="31"/>
      <c r="U307" s="31"/>
      <c r="V307" s="31"/>
      <c r="W307" s="31"/>
      <c r="X307" s="77"/>
      <c r="Y307" s="77"/>
      <c r="AH307" s="77"/>
      <c r="AQ307" s="77"/>
    </row>
    <row r="308" spans="1:43">
      <c r="A308" s="77"/>
      <c r="B308" s="153"/>
      <c r="C308" s="154"/>
      <c r="D308" s="155"/>
      <c r="E308" s="156"/>
      <c r="F308" s="31"/>
      <c r="G308" s="31"/>
      <c r="Q308" s="31"/>
      <c r="R308" s="31"/>
      <c r="S308" s="31"/>
      <c r="T308" s="31"/>
      <c r="U308" s="31"/>
      <c r="V308" s="31"/>
      <c r="W308" s="31"/>
      <c r="X308" s="77"/>
      <c r="Y308" s="77"/>
      <c r="AH308" s="77"/>
      <c r="AQ308" s="77"/>
    </row>
    <row r="309" spans="1:43">
      <c r="A309" s="77"/>
      <c r="B309" s="153"/>
      <c r="C309" s="154"/>
      <c r="D309" s="155"/>
      <c r="E309" s="156"/>
      <c r="F309" s="31"/>
      <c r="G309" s="31"/>
      <c r="Q309" s="31"/>
      <c r="R309" s="31"/>
      <c r="S309" s="31"/>
      <c r="T309" s="31"/>
      <c r="U309" s="31"/>
      <c r="V309" s="31"/>
      <c r="W309" s="31"/>
      <c r="X309" s="77"/>
      <c r="Y309" s="77"/>
      <c r="AH309" s="77"/>
      <c r="AQ309" s="77"/>
    </row>
    <row r="310" spans="1:43">
      <c r="A310" s="77"/>
      <c r="B310" s="153"/>
      <c r="C310" s="154"/>
      <c r="D310" s="155"/>
      <c r="E310" s="156"/>
      <c r="F310" s="31"/>
      <c r="G310" s="31"/>
      <c r="Q310" s="31"/>
      <c r="R310" s="31"/>
      <c r="S310" s="31"/>
      <c r="T310" s="31"/>
      <c r="U310" s="31"/>
      <c r="V310" s="31"/>
      <c r="W310" s="31"/>
      <c r="X310" s="77"/>
      <c r="Y310" s="77"/>
      <c r="AH310" s="77"/>
      <c r="AQ310" s="77"/>
    </row>
    <row r="311" spans="1:43">
      <c r="A311" s="77"/>
      <c r="B311" s="153"/>
      <c r="C311" s="154"/>
      <c r="D311" s="155"/>
      <c r="E311" s="156"/>
      <c r="F311" s="31"/>
      <c r="G311" s="31"/>
      <c r="Q311" s="31"/>
      <c r="R311" s="31"/>
      <c r="S311" s="31"/>
      <c r="T311" s="31"/>
      <c r="U311" s="31"/>
      <c r="V311" s="31"/>
      <c r="W311" s="31"/>
      <c r="X311" s="77"/>
      <c r="Y311" s="77"/>
      <c r="AH311" s="77"/>
      <c r="AQ311" s="77"/>
    </row>
    <row r="312" spans="1:43">
      <c r="A312" s="77"/>
      <c r="B312" s="153"/>
      <c r="C312" s="154"/>
      <c r="D312" s="155"/>
      <c r="E312" s="156"/>
      <c r="F312" s="31"/>
      <c r="G312" s="31"/>
      <c r="Q312" s="31"/>
      <c r="R312" s="31"/>
      <c r="S312" s="31"/>
      <c r="T312" s="31"/>
      <c r="U312" s="31"/>
      <c r="V312" s="31"/>
      <c r="W312" s="31"/>
      <c r="X312" s="77"/>
      <c r="Y312" s="77"/>
      <c r="AH312" s="77"/>
      <c r="AQ312" s="77"/>
    </row>
    <row r="313" spans="1:43">
      <c r="A313" s="77"/>
      <c r="B313" s="153"/>
      <c r="C313" s="154"/>
      <c r="D313" s="155"/>
      <c r="E313" s="156"/>
      <c r="F313" s="31"/>
      <c r="G313" s="31"/>
      <c r="Q313" s="31"/>
      <c r="R313" s="31"/>
      <c r="S313" s="31"/>
      <c r="T313" s="31"/>
      <c r="U313" s="31"/>
      <c r="V313" s="31"/>
      <c r="W313" s="31"/>
      <c r="X313" s="77"/>
      <c r="Y313" s="77"/>
      <c r="AH313" s="77"/>
      <c r="AQ313" s="77"/>
    </row>
    <row r="314" spans="1:43">
      <c r="A314" s="77"/>
      <c r="B314" s="153"/>
      <c r="C314" s="154"/>
      <c r="D314" s="155"/>
      <c r="E314" s="156"/>
      <c r="F314" s="31"/>
      <c r="G314" s="31"/>
      <c r="Q314" s="31"/>
      <c r="R314" s="31"/>
      <c r="S314" s="31"/>
      <c r="T314" s="31"/>
      <c r="U314" s="31"/>
      <c r="V314" s="31"/>
      <c r="W314" s="31"/>
      <c r="X314" s="77"/>
      <c r="Y314" s="77"/>
      <c r="AH314" s="77"/>
      <c r="AQ314" s="77"/>
    </row>
    <row r="315" spans="1:43">
      <c r="A315" s="77"/>
      <c r="B315" s="153"/>
      <c r="C315" s="154"/>
      <c r="D315" s="155"/>
      <c r="E315" s="156"/>
      <c r="F315" s="31"/>
      <c r="G315" s="31"/>
      <c r="Q315" s="31"/>
      <c r="R315" s="31"/>
      <c r="S315" s="31"/>
      <c r="T315" s="31"/>
      <c r="U315" s="31"/>
      <c r="V315" s="31"/>
      <c r="W315" s="31"/>
      <c r="X315" s="77"/>
      <c r="Y315" s="77"/>
      <c r="AH315" s="77"/>
      <c r="AQ315" s="77"/>
    </row>
    <row r="316" spans="1:43">
      <c r="A316" s="77"/>
      <c r="B316" s="153"/>
      <c r="C316" s="154"/>
      <c r="D316" s="155"/>
      <c r="E316" s="156"/>
      <c r="F316" s="31"/>
      <c r="G316" s="31"/>
      <c r="Q316" s="31"/>
      <c r="R316" s="31"/>
      <c r="S316" s="31"/>
      <c r="T316" s="31"/>
      <c r="U316" s="31"/>
      <c r="V316" s="31"/>
      <c r="W316" s="31"/>
      <c r="X316" s="77"/>
      <c r="Y316" s="77"/>
      <c r="AH316" s="77"/>
      <c r="AQ316" s="77"/>
    </row>
    <row r="317" spans="1:43">
      <c r="A317" s="77"/>
      <c r="B317" s="153"/>
      <c r="C317" s="154"/>
      <c r="D317" s="155"/>
      <c r="E317" s="156"/>
      <c r="F317" s="31"/>
      <c r="G317" s="31"/>
      <c r="Q317" s="31"/>
      <c r="R317" s="31"/>
      <c r="S317" s="31"/>
      <c r="T317" s="31"/>
      <c r="U317" s="31"/>
      <c r="V317" s="31"/>
      <c r="W317" s="31"/>
      <c r="X317" s="77"/>
      <c r="Y317" s="77"/>
      <c r="AH317" s="77"/>
      <c r="AQ317" s="77"/>
    </row>
    <row r="318" spans="1:43">
      <c r="A318" s="77"/>
      <c r="B318" s="153"/>
      <c r="C318" s="154"/>
      <c r="D318" s="155"/>
      <c r="E318" s="156"/>
      <c r="F318" s="31"/>
      <c r="G318" s="31"/>
      <c r="Q318" s="31"/>
      <c r="R318" s="31"/>
      <c r="S318" s="31"/>
      <c r="T318" s="31"/>
      <c r="U318" s="31"/>
      <c r="V318" s="31"/>
      <c r="W318" s="31"/>
      <c r="X318" s="77"/>
      <c r="Y318" s="77"/>
      <c r="AH318" s="77"/>
      <c r="AQ318" s="77"/>
    </row>
    <row r="319" spans="1:43">
      <c r="A319" s="77"/>
      <c r="B319" s="153"/>
      <c r="C319" s="154"/>
      <c r="D319" s="155"/>
      <c r="E319" s="156"/>
      <c r="F319" s="31"/>
      <c r="G319" s="31"/>
      <c r="Q319" s="31"/>
      <c r="R319" s="31"/>
      <c r="S319" s="31"/>
      <c r="T319" s="31"/>
      <c r="U319" s="31"/>
      <c r="V319" s="31"/>
      <c r="W319" s="31"/>
      <c r="X319" s="77"/>
      <c r="Y319" s="77"/>
      <c r="AH319" s="77"/>
      <c r="AQ319" s="77"/>
    </row>
    <row r="320" spans="1:43">
      <c r="A320" s="77"/>
      <c r="B320" s="153"/>
      <c r="C320" s="154"/>
      <c r="D320" s="155"/>
      <c r="E320" s="156"/>
      <c r="F320" s="31"/>
      <c r="G320" s="31"/>
      <c r="Q320" s="31"/>
      <c r="R320" s="31"/>
      <c r="S320" s="31"/>
      <c r="T320" s="31"/>
      <c r="U320" s="31"/>
      <c r="V320" s="31"/>
      <c r="W320" s="31"/>
      <c r="X320" s="77"/>
      <c r="Y320" s="77"/>
      <c r="AH320" s="77"/>
      <c r="AQ320" s="77"/>
    </row>
    <row r="321" spans="1:43">
      <c r="A321" s="77"/>
      <c r="B321" s="153"/>
      <c r="C321" s="154"/>
      <c r="D321" s="155"/>
      <c r="E321" s="156"/>
      <c r="F321" s="31"/>
      <c r="G321" s="31"/>
      <c r="Q321" s="31"/>
      <c r="R321" s="31"/>
      <c r="S321" s="31"/>
      <c r="T321" s="31"/>
      <c r="U321" s="31"/>
      <c r="V321" s="31"/>
      <c r="W321" s="31"/>
      <c r="X321" s="77"/>
      <c r="Y321" s="77"/>
      <c r="AH321" s="77"/>
      <c r="AQ321" s="77"/>
    </row>
    <row r="322" spans="1:43">
      <c r="A322" s="77"/>
      <c r="B322" s="153"/>
      <c r="C322" s="154"/>
      <c r="D322" s="155"/>
      <c r="E322" s="156"/>
      <c r="F322" s="31"/>
      <c r="G322" s="31"/>
      <c r="Q322" s="31"/>
      <c r="R322" s="31"/>
      <c r="S322" s="31"/>
      <c r="T322" s="31"/>
      <c r="U322" s="31"/>
      <c r="V322" s="31"/>
      <c r="W322" s="31"/>
      <c r="X322" s="77"/>
      <c r="Y322" s="77"/>
      <c r="AH322" s="77"/>
      <c r="AQ322" s="77"/>
    </row>
    <row r="323" spans="1:43">
      <c r="A323" s="77"/>
      <c r="B323" s="153"/>
      <c r="C323" s="154"/>
      <c r="D323" s="155"/>
      <c r="E323" s="156"/>
      <c r="F323" s="31"/>
      <c r="G323" s="31"/>
      <c r="Q323" s="31"/>
      <c r="R323" s="31"/>
      <c r="S323" s="31"/>
      <c r="T323" s="31"/>
      <c r="U323" s="31"/>
      <c r="V323" s="31"/>
      <c r="W323" s="31"/>
      <c r="X323" s="77"/>
      <c r="Y323" s="77"/>
      <c r="AH323" s="77"/>
      <c r="AQ323" s="77"/>
    </row>
    <row r="324" spans="1:43">
      <c r="A324" s="77"/>
      <c r="B324" s="153"/>
      <c r="C324" s="154"/>
      <c r="D324" s="155"/>
      <c r="E324" s="156"/>
      <c r="F324" s="31"/>
      <c r="G324" s="31"/>
    </row>
    <row r="325" spans="1:43">
      <c r="B325" s="153"/>
      <c r="C325" s="158"/>
      <c r="D325" s="155"/>
      <c r="E325" s="156"/>
      <c r="F325" s="31"/>
      <c r="G325" s="31"/>
    </row>
    <row r="326" spans="1:43">
      <c r="B326" s="153"/>
      <c r="C326" s="158"/>
      <c r="D326" s="155"/>
      <c r="E326" s="156"/>
      <c r="F326" s="31"/>
      <c r="G326" s="31"/>
    </row>
    <row r="327" spans="1:43">
      <c r="B327" s="153"/>
      <c r="C327" s="158"/>
      <c r="D327" s="155"/>
      <c r="E327" s="156"/>
      <c r="F327" s="31"/>
      <c r="G327" s="31"/>
    </row>
    <row r="328" spans="1:43">
      <c r="B328" s="153"/>
      <c r="C328" s="158"/>
      <c r="D328" s="155"/>
      <c r="E328" s="156"/>
      <c r="F328" s="31"/>
      <c r="G328" s="31"/>
    </row>
    <row r="329" spans="1:43">
      <c r="B329" s="153"/>
      <c r="C329" s="158"/>
      <c r="D329" s="155"/>
      <c r="E329" s="156"/>
      <c r="F329" s="31"/>
      <c r="G329" s="31"/>
    </row>
    <row r="330" spans="1:43">
      <c r="B330" s="153"/>
      <c r="C330" s="158"/>
      <c r="D330" s="155"/>
      <c r="E330" s="156"/>
      <c r="F330" s="31"/>
      <c r="G330" s="31"/>
    </row>
    <row r="331" spans="1:43">
      <c r="B331" s="153"/>
      <c r="C331" s="158"/>
      <c r="D331" s="155"/>
      <c r="E331" s="156"/>
      <c r="F331" s="31"/>
      <c r="G331" s="31"/>
    </row>
    <row r="332" spans="1:43">
      <c r="B332" s="153"/>
      <c r="C332" s="158"/>
      <c r="D332" s="155"/>
      <c r="E332" s="156"/>
      <c r="F332" s="31"/>
      <c r="G332" s="31"/>
    </row>
    <row r="333" spans="1:43">
      <c r="B333" s="153"/>
      <c r="C333" s="158"/>
      <c r="D333" s="155"/>
      <c r="E333" s="156"/>
      <c r="F333" s="31"/>
      <c r="G333" s="31"/>
    </row>
    <row r="334" spans="1:43">
      <c r="B334" s="153"/>
      <c r="C334" s="158"/>
      <c r="D334" s="155"/>
      <c r="E334" s="156"/>
      <c r="F334" s="31"/>
      <c r="G334" s="31"/>
    </row>
    <row r="335" spans="1:43">
      <c r="B335" s="153"/>
      <c r="C335" s="158"/>
      <c r="D335" s="155"/>
      <c r="E335" s="156"/>
      <c r="F335" s="31"/>
      <c r="G335" s="31"/>
    </row>
    <row r="336" spans="1:43">
      <c r="B336" s="153"/>
      <c r="C336" s="158"/>
      <c r="D336" s="155"/>
      <c r="E336" s="156"/>
      <c r="F336" s="31"/>
      <c r="G336" s="31"/>
    </row>
    <row r="337" spans="2:7">
      <c r="B337" s="153"/>
      <c r="C337" s="158"/>
      <c r="D337" s="155"/>
      <c r="E337" s="156"/>
      <c r="F337" s="31"/>
      <c r="G337" s="31"/>
    </row>
    <row r="338" spans="2:7">
      <c r="B338" s="153"/>
      <c r="C338" s="158"/>
      <c r="D338" s="155"/>
      <c r="E338" s="156"/>
      <c r="F338" s="31"/>
      <c r="G338" s="31"/>
    </row>
    <row r="339" spans="2:7">
      <c r="B339" s="153"/>
      <c r="C339" s="158"/>
      <c r="D339" s="155"/>
      <c r="E339" s="156"/>
      <c r="F339" s="31"/>
      <c r="G339" s="31"/>
    </row>
    <row r="340" spans="2:7">
      <c r="B340" s="153"/>
      <c r="C340" s="158"/>
      <c r="D340" s="155"/>
      <c r="E340" s="156"/>
      <c r="F340" s="31"/>
      <c r="G340" s="31"/>
    </row>
    <row r="341" spans="2:7">
      <c r="B341" s="153"/>
      <c r="C341" s="158"/>
      <c r="D341" s="155"/>
      <c r="E341" s="156"/>
      <c r="F341" s="31"/>
      <c r="G341" s="31"/>
    </row>
    <row r="342" spans="2:7">
      <c r="B342" s="153"/>
      <c r="C342" s="158"/>
      <c r="D342" s="155"/>
      <c r="E342" s="156"/>
      <c r="F342" s="31"/>
      <c r="G342" s="31"/>
    </row>
    <row r="343" spans="2:7">
      <c r="B343" s="153"/>
      <c r="C343" s="158"/>
      <c r="D343" s="155"/>
      <c r="E343" s="156"/>
      <c r="F343" s="31"/>
      <c r="G343" s="31"/>
    </row>
    <row r="344" spans="2:7">
      <c r="B344" s="153"/>
      <c r="C344" s="158"/>
      <c r="D344" s="155"/>
      <c r="E344" s="156"/>
      <c r="F344" s="31"/>
      <c r="G344" s="31"/>
    </row>
    <row r="345" spans="2:7">
      <c r="B345" s="153"/>
      <c r="C345" s="158"/>
      <c r="D345" s="155"/>
      <c r="E345" s="156"/>
      <c r="F345" s="31"/>
      <c r="G345" s="31"/>
    </row>
    <row r="346" spans="2:7">
      <c r="B346" s="153"/>
      <c r="C346" s="158"/>
      <c r="D346" s="155"/>
      <c r="E346" s="156"/>
      <c r="F346" s="31"/>
      <c r="G346" s="31"/>
    </row>
    <row r="347" spans="2:7">
      <c r="B347" s="153"/>
      <c r="C347" s="158"/>
      <c r="D347" s="155"/>
      <c r="E347" s="156"/>
      <c r="F347" s="31"/>
      <c r="G347" s="31"/>
    </row>
    <row r="348" spans="2:7">
      <c r="B348" s="153"/>
      <c r="C348" s="158"/>
      <c r="D348" s="155"/>
      <c r="E348" s="156"/>
      <c r="F348" s="31"/>
      <c r="G348" s="31"/>
    </row>
    <row r="349" spans="2:7">
      <c r="B349" s="153"/>
      <c r="C349" s="158"/>
      <c r="D349" s="155"/>
      <c r="E349" s="156"/>
      <c r="F349" s="31"/>
      <c r="G349" s="31"/>
    </row>
    <row r="350" spans="2:7">
      <c r="B350" s="153"/>
      <c r="C350" s="158"/>
      <c r="D350" s="155"/>
      <c r="E350" s="156"/>
      <c r="F350" s="31"/>
      <c r="G350" s="31"/>
    </row>
    <row r="351" spans="2:7">
      <c r="B351" s="153"/>
      <c r="C351" s="158"/>
      <c r="D351" s="155"/>
      <c r="E351" s="156"/>
      <c r="F351" s="31"/>
      <c r="G351" s="31"/>
    </row>
    <row r="352" spans="2:7">
      <c r="B352" s="153"/>
      <c r="C352" s="158"/>
      <c r="D352" s="155"/>
      <c r="E352" s="156"/>
      <c r="F352" s="31"/>
      <c r="G352" s="31"/>
    </row>
    <row r="353" spans="2:7">
      <c r="B353" s="153"/>
      <c r="C353" s="158"/>
      <c r="D353" s="155"/>
      <c r="E353" s="156"/>
      <c r="F353" s="31"/>
      <c r="G353" s="31"/>
    </row>
    <row r="354" spans="2:7">
      <c r="B354" s="153"/>
      <c r="C354" s="158"/>
      <c r="D354" s="155"/>
      <c r="E354" s="156"/>
      <c r="F354" s="31"/>
      <c r="G354" s="31"/>
    </row>
    <row r="355" spans="2:7">
      <c r="B355" s="153"/>
      <c r="C355" s="158"/>
      <c r="D355" s="155"/>
      <c r="E355" s="156"/>
      <c r="F355" s="31"/>
      <c r="G355" s="31"/>
    </row>
    <row r="356" spans="2:7">
      <c r="B356" s="153"/>
      <c r="C356" s="158"/>
      <c r="D356" s="155"/>
      <c r="E356" s="156"/>
      <c r="F356" s="31"/>
      <c r="G356" s="31"/>
    </row>
    <row r="357" spans="2:7">
      <c r="B357" s="153"/>
      <c r="C357" s="158"/>
      <c r="D357" s="155"/>
      <c r="E357" s="156"/>
      <c r="F357" s="31"/>
      <c r="G357" s="31"/>
    </row>
    <row r="358" spans="2:7">
      <c r="B358" s="153"/>
      <c r="C358" s="158"/>
      <c r="D358" s="155"/>
      <c r="E358" s="156"/>
      <c r="F358" s="31"/>
      <c r="G358" s="31"/>
    </row>
    <row r="359" spans="2:7">
      <c r="B359" s="153"/>
      <c r="C359" s="158"/>
      <c r="D359" s="155"/>
      <c r="E359" s="156"/>
      <c r="F359" s="31"/>
      <c r="G359" s="31"/>
    </row>
    <row r="360" spans="2:7">
      <c r="B360" s="153"/>
      <c r="C360" s="158"/>
      <c r="D360" s="155"/>
      <c r="E360" s="156"/>
      <c r="F360" s="31"/>
      <c r="G360" s="31"/>
    </row>
    <row r="361" spans="2:7">
      <c r="B361" s="153"/>
      <c r="C361" s="158"/>
      <c r="D361" s="155"/>
      <c r="E361" s="156"/>
      <c r="F361" s="31"/>
      <c r="G361" s="31"/>
    </row>
    <row r="362" spans="2:7">
      <c r="B362" s="153"/>
      <c r="C362" s="158"/>
      <c r="D362" s="155"/>
      <c r="E362" s="156"/>
      <c r="F362" s="31"/>
      <c r="G362" s="31"/>
    </row>
    <row r="363" spans="2:7">
      <c r="B363" s="153"/>
      <c r="C363" s="158"/>
      <c r="D363" s="155"/>
      <c r="E363" s="156"/>
      <c r="F363" s="31"/>
      <c r="G363" s="31"/>
    </row>
    <row r="364" spans="2:7">
      <c r="B364" s="153"/>
      <c r="C364" s="158"/>
      <c r="D364" s="155"/>
      <c r="E364" s="156"/>
      <c r="F364" s="31"/>
      <c r="G364" s="31"/>
    </row>
    <row r="365" spans="2:7">
      <c r="B365" s="153"/>
      <c r="C365" s="158"/>
      <c r="D365" s="155"/>
      <c r="E365" s="156"/>
      <c r="F365" s="31"/>
      <c r="G365" s="31"/>
    </row>
    <row r="366" spans="2:7">
      <c r="B366" s="153"/>
      <c r="C366" s="158"/>
      <c r="D366" s="155"/>
      <c r="E366" s="156"/>
      <c r="F366" s="31"/>
      <c r="G366" s="31"/>
    </row>
    <row r="367" spans="2:7">
      <c r="B367" s="153"/>
      <c r="C367" s="158"/>
      <c r="D367" s="155"/>
      <c r="E367" s="156"/>
      <c r="F367" s="31"/>
      <c r="G367" s="31"/>
    </row>
    <row r="368" spans="2:7">
      <c r="B368" s="153"/>
      <c r="C368" s="158"/>
      <c r="D368" s="155"/>
      <c r="E368" s="156"/>
      <c r="F368" s="31"/>
      <c r="G368" s="31"/>
    </row>
    <row r="369" spans="2:7">
      <c r="B369" s="153"/>
      <c r="C369" s="158"/>
      <c r="D369" s="155"/>
      <c r="E369" s="156"/>
      <c r="F369" s="31"/>
      <c r="G369" s="31"/>
    </row>
    <row r="370" spans="2:7">
      <c r="B370" s="153"/>
      <c r="C370" s="158"/>
      <c r="D370" s="155"/>
      <c r="E370" s="156"/>
      <c r="F370" s="31"/>
      <c r="G370" s="31"/>
    </row>
    <row r="371" spans="2:7">
      <c r="B371" s="153"/>
      <c r="C371" s="158"/>
      <c r="D371" s="155"/>
      <c r="E371" s="156"/>
      <c r="F371" s="31"/>
      <c r="G371" s="31"/>
    </row>
    <row r="372" spans="2:7">
      <c r="B372" s="153"/>
      <c r="C372" s="158"/>
      <c r="D372" s="155"/>
      <c r="E372" s="156"/>
      <c r="F372" s="31"/>
      <c r="G372" s="31"/>
    </row>
    <row r="373" spans="2:7">
      <c r="B373" s="153"/>
      <c r="C373" s="158"/>
      <c r="D373" s="155"/>
      <c r="E373" s="156"/>
      <c r="F373" s="31"/>
      <c r="G373" s="31"/>
    </row>
    <row r="374" spans="2:7">
      <c r="B374" s="159"/>
      <c r="C374" s="158"/>
      <c r="D374" s="155"/>
      <c r="E374" s="156"/>
      <c r="F374" s="31"/>
      <c r="G374" s="31"/>
    </row>
    <row r="375" spans="2:7">
      <c r="B375" s="159"/>
      <c r="C375" s="158"/>
      <c r="D375" s="155"/>
      <c r="E375" s="156"/>
      <c r="F375" s="31"/>
      <c r="G375" s="31"/>
    </row>
    <row r="376" spans="2:7">
      <c r="B376" s="159"/>
      <c r="C376" s="158"/>
      <c r="D376" s="155"/>
      <c r="E376" s="156"/>
      <c r="F376" s="31"/>
      <c r="G376" s="31"/>
    </row>
    <row r="377" spans="2:7">
      <c r="B377" s="159"/>
      <c r="C377" s="158"/>
      <c r="D377" s="155"/>
      <c r="E377" s="156"/>
      <c r="F377" s="31"/>
      <c r="G377" s="31"/>
    </row>
    <row r="378" spans="2:7">
      <c r="B378" s="159"/>
      <c r="C378" s="158"/>
      <c r="D378" s="155"/>
      <c r="E378" s="156"/>
      <c r="F378" s="31"/>
      <c r="G378" s="31"/>
    </row>
    <row r="379" spans="2:7">
      <c r="B379" s="159"/>
      <c r="C379" s="158"/>
      <c r="D379" s="155"/>
      <c r="E379" s="156"/>
      <c r="F379" s="31"/>
      <c r="G379" s="31"/>
    </row>
    <row r="380" spans="2:7">
      <c r="B380" s="159"/>
      <c r="C380" s="158"/>
      <c r="D380" s="155"/>
      <c r="E380" s="156"/>
      <c r="F380" s="31"/>
      <c r="G380" s="31"/>
    </row>
    <row r="381" spans="2:7">
      <c r="B381" s="159"/>
      <c r="C381" s="158"/>
      <c r="D381" s="155"/>
      <c r="E381" s="156"/>
      <c r="F381" s="31"/>
      <c r="G381" s="31"/>
    </row>
    <row r="382" spans="2:7">
      <c r="B382" s="159"/>
      <c r="C382" s="158"/>
      <c r="D382" s="155"/>
      <c r="E382" s="156"/>
      <c r="F382" s="31"/>
      <c r="G382" s="31"/>
    </row>
    <row r="383" spans="2:7">
      <c r="B383" s="159"/>
      <c r="C383" s="158"/>
      <c r="D383" s="155"/>
      <c r="E383" s="156"/>
      <c r="F383" s="31"/>
      <c r="G383" s="31"/>
    </row>
    <row r="384" spans="2:7">
      <c r="B384" s="159"/>
      <c r="C384" s="158"/>
      <c r="D384" s="155"/>
      <c r="E384" s="156"/>
      <c r="F384" s="31"/>
      <c r="G384" s="31"/>
    </row>
    <row r="385" spans="2:7">
      <c r="B385" s="159"/>
      <c r="C385" s="158"/>
      <c r="D385" s="155"/>
      <c r="E385" s="156"/>
      <c r="F385" s="31"/>
      <c r="G385" s="31"/>
    </row>
    <row r="386" spans="2:7">
      <c r="B386" s="159"/>
      <c r="C386" s="158"/>
      <c r="D386" s="155"/>
      <c r="E386" s="156"/>
      <c r="F386" s="31"/>
      <c r="G386" s="31"/>
    </row>
    <row r="387" spans="2:7">
      <c r="B387" s="159"/>
      <c r="C387" s="158"/>
      <c r="D387" s="155"/>
      <c r="E387" s="156"/>
      <c r="F387" s="31"/>
      <c r="G387" s="31"/>
    </row>
    <row r="388" spans="2:7">
      <c r="B388" s="159"/>
      <c r="C388" s="158"/>
      <c r="D388" s="155"/>
      <c r="E388" s="156"/>
      <c r="F388" s="31"/>
      <c r="G388" s="31"/>
    </row>
    <row r="389" spans="2:7">
      <c r="B389" s="159"/>
      <c r="C389" s="158"/>
      <c r="D389" s="155"/>
      <c r="E389" s="156"/>
      <c r="F389" s="31"/>
      <c r="G389" s="31"/>
    </row>
    <row r="390" spans="2:7">
      <c r="B390" s="159"/>
      <c r="C390" s="158"/>
      <c r="D390" s="155"/>
      <c r="E390" s="156"/>
      <c r="F390" s="31"/>
      <c r="G390" s="31"/>
    </row>
    <row r="391" spans="2:7">
      <c r="B391" s="159"/>
      <c r="C391" s="158"/>
      <c r="D391" s="155"/>
      <c r="E391" s="156"/>
      <c r="F391" s="31"/>
      <c r="G391" s="31"/>
    </row>
    <row r="392" spans="2:7">
      <c r="B392" s="159"/>
      <c r="C392" s="158"/>
      <c r="D392" s="155"/>
      <c r="E392" s="156"/>
      <c r="F392" s="31"/>
      <c r="G392" s="31"/>
    </row>
    <row r="393" spans="2:7">
      <c r="B393" s="159"/>
      <c r="C393" s="158"/>
      <c r="D393" s="155"/>
      <c r="E393" s="156"/>
      <c r="F393" s="31"/>
      <c r="G393" s="31"/>
    </row>
    <row r="394" spans="2:7">
      <c r="B394" s="159"/>
      <c r="C394" s="158"/>
      <c r="D394" s="155"/>
      <c r="E394" s="156"/>
      <c r="F394" s="31"/>
      <c r="G394" s="31"/>
    </row>
    <row r="395" spans="2:7">
      <c r="B395" s="159"/>
      <c r="C395" s="158"/>
      <c r="D395" s="155"/>
      <c r="E395" s="156"/>
      <c r="F395" s="31"/>
      <c r="G395" s="31"/>
    </row>
    <row r="396" spans="2:7">
      <c r="B396" s="159"/>
      <c r="C396" s="158"/>
      <c r="D396" s="155"/>
      <c r="E396" s="156"/>
      <c r="F396" s="31"/>
      <c r="G396" s="31"/>
    </row>
    <row r="397" spans="2:7">
      <c r="B397" s="159"/>
      <c r="C397" s="158"/>
      <c r="D397" s="155"/>
      <c r="E397" s="156"/>
      <c r="F397" s="31"/>
      <c r="G397" s="31"/>
    </row>
    <row r="398" spans="2:7">
      <c r="B398" s="159"/>
      <c r="C398" s="158"/>
      <c r="D398" s="155"/>
      <c r="E398" s="156"/>
      <c r="F398" s="31"/>
      <c r="G398" s="31"/>
    </row>
    <row r="399" spans="2:7">
      <c r="B399" s="159"/>
      <c r="C399" s="158"/>
      <c r="D399" s="155"/>
      <c r="E399" s="156"/>
      <c r="F399" s="31"/>
      <c r="G399" s="31"/>
    </row>
    <row r="400" spans="2:7">
      <c r="B400" s="159"/>
      <c r="C400" s="158"/>
      <c r="D400" s="155"/>
      <c r="E400" s="156"/>
      <c r="F400" s="31"/>
      <c r="G400" s="31"/>
    </row>
    <row r="401" spans="2:7">
      <c r="B401" s="159"/>
      <c r="C401" s="158"/>
      <c r="D401" s="155"/>
      <c r="E401" s="156"/>
      <c r="F401" s="31"/>
      <c r="G401" s="31"/>
    </row>
    <row r="402" spans="2:7">
      <c r="B402" s="159"/>
      <c r="C402" s="158"/>
      <c r="D402" s="155"/>
      <c r="E402" s="156"/>
      <c r="F402" s="31"/>
      <c r="G402" s="31"/>
    </row>
    <row r="403" spans="2:7">
      <c r="B403" s="159"/>
      <c r="C403" s="158"/>
      <c r="D403" s="155"/>
      <c r="E403" s="156"/>
      <c r="F403" s="31"/>
      <c r="G403" s="31"/>
    </row>
    <row r="404" spans="2:7">
      <c r="B404" s="159"/>
      <c r="C404" s="158"/>
      <c r="D404" s="155"/>
      <c r="E404" s="156"/>
      <c r="F404" s="31"/>
      <c r="G404" s="31"/>
    </row>
    <row r="405" spans="2:7">
      <c r="B405" s="159"/>
      <c r="C405" s="158"/>
      <c r="D405" s="155"/>
      <c r="E405" s="156"/>
      <c r="F405" s="31"/>
      <c r="G405" s="31"/>
    </row>
    <row r="406" spans="2:7">
      <c r="B406" s="159"/>
      <c r="C406" s="158"/>
      <c r="D406" s="155"/>
      <c r="E406" s="156"/>
      <c r="F406" s="31"/>
      <c r="G406" s="31"/>
    </row>
    <row r="407" spans="2:7">
      <c r="B407" s="159"/>
      <c r="C407" s="158"/>
      <c r="D407" s="155"/>
      <c r="E407" s="156"/>
      <c r="F407" s="31"/>
      <c r="G407" s="31"/>
    </row>
    <row r="408" spans="2:7">
      <c r="B408" s="159"/>
      <c r="C408" s="158"/>
      <c r="D408" s="155"/>
      <c r="E408" s="156"/>
      <c r="F408" s="31"/>
      <c r="G408" s="31"/>
    </row>
    <row r="409" spans="2:7">
      <c r="B409" s="159"/>
      <c r="C409" s="158"/>
      <c r="D409" s="155"/>
      <c r="E409" s="156"/>
      <c r="F409" s="31"/>
      <c r="G409" s="31"/>
    </row>
    <row r="410" spans="2:7">
      <c r="B410" s="159"/>
      <c r="C410" s="158"/>
      <c r="D410" s="155"/>
      <c r="E410" s="156"/>
      <c r="F410" s="31"/>
      <c r="G410" s="31"/>
    </row>
    <row r="411" spans="2:7">
      <c r="B411" s="159"/>
      <c r="C411" s="158"/>
      <c r="D411" s="155"/>
      <c r="E411" s="156"/>
      <c r="F411" s="31"/>
      <c r="G411" s="31"/>
    </row>
    <row r="412" spans="2:7">
      <c r="B412" s="159"/>
      <c r="C412" s="158"/>
      <c r="D412" s="155"/>
      <c r="E412" s="156"/>
      <c r="F412" s="31"/>
      <c r="G412" s="31"/>
    </row>
    <row r="413" spans="2:7">
      <c r="B413" s="159"/>
      <c r="C413" s="158"/>
      <c r="D413" s="155"/>
      <c r="E413" s="156"/>
      <c r="F413" s="31"/>
      <c r="G413" s="31"/>
    </row>
    <row r="414" spans="2:7">
      <c r="B414" s="159"/>
      <c r="C414" s="158"/>
      <c r="D414" s="155"/>
      <c r="E414" s="156"/>
      <c r="F414" s="31"/>
      <c r="G414" s="31"/>
    </row>
    <row r="415" spans="2:7">
      <c r="B415" s="159"/>
      <c r="C415" s="158"/>
      <c r="D415" s="155"/>
      <c r="E415" s="156"/>
      <c r="F415" s="31"/>
      <c r="G415" s="31"/>
    </row>
    <row r="416" spans="2:7">
      <c r="B416" s="159"/>
      <c r="C416" s="158"/>
      <c r="D416" s="155"/>
      <c r="E416" s="156"/>
      <c r="F416" s="31"/>
      <c r="G416" s="31"/>
    </row>
    <row r="417" spans="2:7">
      <c r="B417" s="159"/>
      <c r="C417" s="158"/>
      <c r="D417" s="155"/>
      <c r="E417" s="156"/>
      <c r="F417" s="31"/>
      <c r="G417" s="31"/>
    </row>
    <row r="418" spans="2:7">
      <c r="B418" s="159"/>
      <c r="C418" s="158"/>
      <c r="D418" s="155"/>
      <c r="E418" s="156"/>
      <c r="F418" s="31"/>
      <c r="G418" s="31"/>
    </row>
    <row r="419" spans="2:7">
      <c r="B419" s="159"/>
      <c r="C419" s="158"/>
      <c r="D419" s="155"/>
      <c r="E419" s="156"/>
      <c r="F419" s="31"/>
      <c r="G419" s="31"/>
    </row>
    <row r="420" spans="2:7">
      <c r="B420" s="159"/>
      <c r="C420" s="158"/>
      <c r="D420" s="155"/>
      <c r="E420" s="156"/>
      <c r="F420" s="31"/>
      <c r="G420" s="31"/>
    </row>
    <row r="421" spans="2:7">
      <c r="B421" s="159"/>
      <c r="C421" s="158"/>
      <c r="D421" s="155"/>
      <c r="E421" s="156"/>
      <c r="F421" s="31"/>
      <c r="G421" s="31"/>
    </row>
    <row r="422" spans="2:7">
      <c r="B422" s="159"/>
      <c r="C422" s="158"/>
      <c r="D422" s="155"/>
      <c r="E422" s="156"/>
      <c r="F422" s="31"/>
      <c r="G422" s="31"/>
    </row>
    <row r="423" spans="2:7">
      <c r="B423" s="159"/>
      <c r="C423" s="158"/>
      <c r="D423" s="155"/>
      <c r="E423" s="156"/>
      <c r="F423" s="31"/>
      <c r="G423" s="31"/>
    </row>
    <row r="424" spans="2:7">
      <c r="B424" s="159"/>
      <c r="C424" s="158"/>
      <c r="D424" s="155"/>
      <c r="E424" s="156"/>
      <c r="F424" s="31"/>
      <c r="G424" s="31"/>
    </row>
    <row r="425" spans="2:7">
      <c r="B425" s="159"/>
      <c r="C425" s="158"/>
      <c r="D425" s="155"/>
      <c r="E425" s="156"/>
      <c r="F425" s="31"/>
      <c r="G425" s="31"/>
    </row>
    <row r="426" spans="2:7">
      <c r="B426" s="159"/>
      <c r="C426" s="158"/>
      <c r="D426" s="155"/>
      <c r="E426" s="156"/>
      <c r="F426" s="31"/>
      <c r="G426" s="31"/>
    </row>
    <row r="427" spans="2:7">
      <c r="B427" s="159"/>
      <c r="C427" s="158"/>
      <c r="D427" s="155"/>
      <c r="E427" s="156"/>
      <c r="F427" s="31"/>
      <c r="G427" s="31"/>
    </row>
    <row r="428" spans="2:7">
      <c r="B428" s="159"/>
      <c r="C428" s="158"/>
      <c r="D428" s="155"/>
      <c r="E428" s="156"/>
      <c r="F428" s="31"/>
      <c r="G428" s="31"/>
    </row>
    <row r="429" spans="2:7">
      <c r="B429" s="159"/>
      <c r="C429" s="158"/>
      <c r="D429" s="155"/>
      <c r="E429" s="156"/>
      <c r="F429" s="31"/>
      <c r="G429" s="31"/>
    </row>
    <row r="430" spans="2:7">
      <c r="B430" s="159"/>
      <c r="C430" s="158"/>
      <c r="D430" s="155"/>
      <c r="E430" s="156"/>
      <c r="F430" s="31"/>
      <c r="G430" s="31"/>
    </row>
    <row r="431" spans="2:7">
      <c r="B431" s="159"/>
      <c r="C431" s="158"/>
      <c r="D431" s="155"/>
      <c r="E431" s="156"/>
      <c r="F431" s="31"/>
      <c r="G431" s="31"/>
    </row>
    <row r="432" spans="2:7">
      <c r="B432" s="159"/>
      <c r="C432" s="158"/>
      <c r="D432" s="155"/>
      <c r="E432" s="156"/>
      <c r="F432" s="31"/>
      <c r="G432" s="31"/>
    </row>
    <row r="433" spans="2:7">
      <c r="B433" s="159"/>
      <c r="C433" s="158"/>
      <c r="D433" s="155"/>
      <c r="E433" s="156"/>
      <c r="F433" s="31"/>
      <c r="G433" s="31"/>
    </row>
    <row r="434" spans="2:7">
      <c r="B434" s="159"/>
      <c r="C434" s="158"/>
      <c r="D434" s="155"/>
      <c r="E434" s="156"/>
      <c r="F434" s="31"/>
      <c r="G434" s="31"/>
    </row>
    <row r="435" spans="2:7">
      <c r="B435" s="159"/>
      <c r="C435" s="158"/>
      <c r="D435" s="155"/>
      <c r="E435" s="156"/>
      <c r="F435" s="31"/>
      <c r="G435" s="31"/>
    </row>
    <row r="436" spans="2:7">
      <c r="B436" s="159"/>
      <c r="C436" s="158"/>
      <c r="D436" s="155"/>
      <c r="E436" s="156"/>
      <c r="F436" s="31"/>
      <c r="G436" s="31"/>
    </row>
    <row r="437" spans="2:7">
      <c r="B437" s="159"/>
      <c r="C437" s="158"/>
      <c r="D437" s="155"/>
      <c r="E437" s="156"/>
      <c r="F437" s="31"/>
      <c r="G437" s="31"/>
    </row>
    <row r="438" spans="2:7">
      <c r="B438" s="159"/>
      <c r="C438" s="158"/>
      <c r="D438" s="155"/>
      <c r="E438" s="156"/>
      <c r="F438" s="31"/>
      <c r="G438" s="31"/>
    </row>
    <row r="439" spans="2:7">
      <c r="B439" s="159"/>
      <c r="C439" s="158"/>
      <c r="D439" s="155"/>
      <c r="E439" s="156"/>
      <c r="F439" s="31"/>
      <c r="G439" s="31"/>
    </row>
    <row r="440" spans="2:7">
      <c r="B440" s="159"/>
      <c r="C440" s="158"/>
      <c r="D440" s="155"/>
      <c r="E440" s="156"/>
      <c r="F440" s="31"/>
      <c r="G440" s="31"/>
    </row>
    <row r="441" spans="2:7">
      <c r="B441" s="159"/>
      <c r="C441" s="158"/>
      <c r="D441" s="155"/>
      <c r="E441" s="156"/>
      <c r="F441" s="31"/>
      <c r="G441" s="31"/>
    </row>
    <row r="442" spans="2:7">
      <c r="B442" s="159"/>
      <c r="C442" s="158"/>
      <c r="D442" s="155"/>
      <c r="E442" s="156"/>
      <c r="F442" s="31"/>
      <c r="G442" s="31"/>
    </row>
    <row r="443" spans="2:7">
      <c r="B443" s="159"/>
      <c r="C443" s="158"/>
      <c r="D443" s="155"/>
      <c r="E443" s="156"/>
      <c r="F443" s="31"/>
      <c r="G443" s="31"/>
    </row>
    <row r="444" spans="2:7">
      <c r="F444" s="31"/>
      <c r="G444" s="31"/>
    </row>
    <row r="445" spans="2:7">
      <c r="F445" s="31"/>
      <c r="G445" s="31"/>
    </row>
    <row r="446" spans="2:7">
      <c r="F446" s="31"/>
      <c r="G446" s="31"/>
    </row>
    <row r="447" spans="2:7">
      <c r="F447" s="31"/>
      <c r="G447" s="31"/>
    </row>
    <row r="448" spans="2:7">
      <c r="B448" s="77"/>
      <c r="C448" s="77"/>
      <c r="F448" s="31"/>
      <c r="G448" s="31"/>
    </row>
    <row r="449" spans="2:7">
      <c r="B449" s="77"/>
      <c r="C449" s="77"/>
      <c r="F449" s="31"/>
      <c r="G449" s="31"/>
    </row>
    <row r="450" spans="2:7">
      <c r="B450" s="77"/>
      <c r="C450" s="77"/>
      <c r="F450" s="31"/>
      <c r="G450" s="31"/>
    </row>
    <row r="451" spans="2:7">
      <c r="B451" s="77"/>
      <c r="C451" s="77"/>
      <c r="F451" s="31"/>
      <c r="G451" s="31"/>
    </row>
    <row r="452" spans="2:7">
      <c r="B452" s="77"/>
      <c r="C452" s="77"/>
      <c r="F452" s="31"/>
      <c r="G452" s="31"/>
    </row>
    <row r="453" spans="2:7">
      <c r="B453" s="77"/>
      <c r="C453" s="77"/>
      <c r="F453" s="31"/>
      <c r="G453" s="31"/>
    </row>
    <row r="454" spans="2:7">
      <c r="B454" s="77"/>
      <c r="C454" s="77"/>
      <c r="F454" s="31"/>
      <c r="G454" s="31"/>
    </row>
    <row r="455" spans="2:7">
      <c r="B455" s="77"/>
      <c r="C455" s="77"/>
      <c r="F455" s="31"/>
      <c r="G455" s="31"/>
    </row>
    <row r="456" spans="2:7">
      <c r="B456" s="77"/>
      <c r="C456" s="77"/>
      <c r="F456" s="31"/>
      <c r="G456" s="31"/>
    </row>
    <row r="457" spans="2:7">
      <c r="B457" s="77"/>
      <c r="C457" s="77"/>
      <c r="F457" s="31"/>
      <c r="G457" s="31"/>
    </row>
    <row r="458" spans="2:7">
      <c r="B458" s="77"/>
      <c r="C458" s="77"/>
      <c r="F458" s="31"/>
      <c r="G458" s="31"/>
    </row>
    <row r="459" spans="2:7">
      <c r="B459" s="77"/>
      <c r="C459" s="77"/>
      <c r="F459" s="31"/>
      <c r="G459" s="31"/>
    </row>
    <row r="460" spans="2:7">
      <c r="B460" s="77"/>
      <c r="C460" s="77"/>
      <c r="F460" s="31"/>
      <c r="G460" s="31"/>
    </row>
    <row r="461" spans="2:7">
      <c r="B461" s="77"/>
      <c r="C461" s="77"/>
      <c r="F461" s="31"/>
      <c r="G461" s="31"/>
    </row>
    <row r="462" spans="2:7">
      <c r="B462" s="77"/>
      <c r="C462" s="77"/>
      <c r="F462" s="31"/>
      <c r="G462" s="31"/>
    </row>
    <row r="463" spans="2:7">
      <c r="B463" s="77"/>
      <c r="C463" s="77"/>
      <c r="F463" s="31"/>
      <c r="G463" s="31"/>
    </row>
    <row r="464" spans="2:7">
      <c r="B464" s="77"/>
      <c r="C464" s="77"/>
      <c r="F464" s="31"/>
      <c r="G464" s="31"/>
    </row>
    <row r="465" spans="2:7">
      <c r="B465" s="77"/>
      <c r="C465" s="77"/>
      <c r="F465" s="31"/>
      <c r="G465" s="31"/>
    </row>
    <row r="466" spans="2:7">
      <c r="B466" s="77"/>
      <c r="C466" s="77"/>
      <c r="F466" s="31"/>
      <c r="G466" s="31"/>
    </row>
    <row r="467" spans="2:7">
      <c r="B467" s="77"/>
      <c r="C467" s="77"/>
      <c r="F467" s="31"/>
      <c r="G467" s="31"/>
    </row>
    <row r="468" spans="2:7">
      <c r="B468" s="77"/>
      <c r="C468" s="77"/>
      <c r="F468" s="31"/>
      <c r="G468" s="31"/>
    </row>
    <row r="469" spans="2:7">
      <c r="B469" s="77"/>
      <c r="C469" s="77"/>
      <c r="F469" s="31"/>
      <c r="G469" s="31"/>
    </row>
    <row r="470" spans="2:7">
      <c r="B470" s="77"/>
      <c r="C470" s="77"/>
      <c r="F470" s="31"/>
      <c r="G470" s="31"/>
    </row>
    <row r="471" spans="2:7">
      <c r="B471" s="77"/>
      <c r="C471" s="77"/>
      <c r="F471" s="31"/>
      <c r="G471" s="31"/>
    </row>
    <row r="472" spans="2:7">
      <c r="B472" s="77"/>
      <c r="C472" s="77"/>
      <c r="F472" s="31"/>
      <c r="G472" s="31"/>
    </row>
    <row r="473" spans="2:7">
      <c r="B473" s="77"/>
      <c r="C473" s="77"/>
      <c r="F473" s="31"/>
      <c r="G473" s="31"/>
    </row>
    <row r="474" spans="2:7">
      <c r="B474" s="77"/>
      <c r="C474" s="77"/>
      <c r="F474" s="31"/>
      <c r="G474" s="31"/>
    </row>
    <row r="475" spans="2:7">
      <c r="B475" s="77"/>
      <c r="C475" s="77"/>
      <c r="F475" s="31"/>
      <c r="G475" s="31"/>
    </row>
    <row r="476" spans="2:7">
      <c r="B476" s="77"/>
      <c r="C476" s="77"/>
      <c r="F476" s="31"/>
      <c r="G476" s="31"/>
    </row>
    <row r="477" spans="2:7">
      <c r="B477" s="77"/>
      <c r="C477" s="77"/>
      <c r="F477" s="31"/>
      <c r="G477" s="31"/>
    </row>
    <row r="478" spans="2:7">
      <c r="B478" s="77"/>
      <c r="C478" s="77"/>
      <c r="F478" s="31"/>
      <c r="G478" s="31"/>
    </row>
    <row r="479" spans="2:7">
      <c r="B479" s="77"/>
      <c r="C479" s="77"/>
      <c r="F479" s="31"/>
      <c r="G479" s="31"/>
    </row>
    <row r="480" spans="2:7">
      <c r="B480" s="77"/>
      <c r="C480" s="77"/>
      <c r="F480" s="31"/>
      <c r="G480" s="31"/>
    </row>
    <row r="481" spans="2:7">
      <c r="B481" s="77"/>
      <c r="C481" s="77"/>
      <c r="F481" s="31"/>
      <c r="G481" s="31"/>
    </row>
    <row r="482" spans="2:7">
      <c r="B482" s="77"/>
      <c r="C482" s="77"/>
      <c r="F482" s="31"/>
      <c r="G482" s="31"/>
    </row>
    <row r="483" spans="2:7">
      <c r="B483" s="77"/>
      <c r="C483" s="77"/>
      <c r="F483" s="31"/>
      <c r="G483" s="31"/>
    </row>
    <row r="484" spans="2:7">
      <c r="B484" s="77"/>
      <c r="C484" s="77"/>
      <c r="F484" s="31"/>
      <c r="G484" s="31"/>
    </row>
    <row r="485" spans="2:7">
      <c r="B485" s="77"/>
      <c r="C485" s="77"/>
      <c r="F485" s="31"/>
      <c r="G485" s="31"/>
    </row>
    <row r="486" spans="2:7">
      <c r="B486" s="77"/>
      <c r="C486" s="77"/>
      <c r="F486" s="31"/>
      <c r="G486" s="31"/>
    </row>
    <row r="487" spans="2:7">
      <c r="B487" s="77"/>
      <c r="C487" s="77"/>
      <c r="F487" s="31"/>
      <c r="G487" s="31"/>
    </row>
    <row r="488" spans="2:7">
      <c r="B488" s="77"/>
      <c r="C488" s="77"/>
      <c r="F488" s="31"/>
      <c r="G488" s="31"/>
    </row>
    <row r="489" spans="2:7">
      <c r="B489" s="77"/>
      <c r="C489" s="77"/>
      <c r="F489" s="31"/>
      <c r="G489" s="31"/>
    </row>
    <row r="490" spans="2:7">
      <c r="B490" s="77"/>
      <c r="C490" s="77"/>
      <c r="F490" s="31"/>
      <c r="G490" s="31"/>
    </row>
    <row r="491" spans="2:7">
      <c r="B491" s="77"/>
      <c r="C491" s="77"/>
      <c r="F491" s="31"/>
      <c r="G491" s="31"/>
    </row>
    <row r="492" spans="2:7">
      <c r="B492" s="77"/>
      <c r="C492" s="77"/>
      <c r="F492" s="31"/>
      <c r="G492" s="31"/>
    </row>
    <row r="493" spans="2:7">
      <c r="B493" s="77"/>
      <c r="C493" s="77"/>
      <c r="F493" s="31"/>
      <c r="G493" s="31"/>
    </row>
    <row r="494" spans="2:7">
      <c r="B494" s="77"/>
      <c r="C494" s="77"/>
      <c r="F494" s="31"/>
      <c r="G494" s="31"/>
    </row>
    <row r="495" spans="2:7">
      <c r="B495" s="77"/>
      <c r="C495" s="77"/>
      <c r="F495" s="31"/>
      <c r="G495" s="31"/>
    </row>
    <row r="496" spans="2:7">
      <c r="B496" s="77"/>
      <c r="C496" s="77"/>
      <c r="F496" s="31"/>
      <c r="G496" s="31"/>
    </row>
    <row r="497" spans="2:7">
      <c r="B497" s="77"/>
      <c r="C497" s="77"/>
      <c r="F497" s="31"/>
      <c r="G497" s="31"/>
    </row>
    <row r="498" spans="2:7">
      <c r="B498" s="77"/>
      <c r="C498" s="77"/>
      <c r="F498" s="31"/>
      <c r="G498" s="31"/>
    </row>
    <row r="499" spans="2:7">
      <c r="B499" s="77"/>
      <c r="C499" s="77"/>
      <c r="F499" s="31"/>
      <c r="G499" s="31"/>
    </row>
    <row r="500" spans="2:7">
      <c r="B500" s="77"/>
      <c r="C500" s="77"/>
      <c r="F500" s="31"/>
      <c r="G500" s="31"/>
    </row>
    <row r="501" spans="2:7">
      <c r="B501" s="77"/>
      <c r="C501" s="77"/>
      <c r="F501" s="31"/>
      <c r="G501" s="31"/>
    </row>
    <row r="502" spans="2:7">
      <c r="B502" s="77"/>
      <c r="C502" s="77"/>
      <c r="F502" s="31"/>
      <c r="G502" s="31"/>
    </row>
    <row r="503" spans="2:7">
      <c r="B503" s="77"/>
      <c r="C503" s="77"/>
      <c r="F503" s="31"/>
      <c r="G503" s="31"/>
    </row>
    <row r="504" spans="2:7">
      <c r="B504" s="77"/>
      <c r="C504" s="77"/>
      <c r="F504" s="31"/>
      <c r="G504" s="31"/>
    </row>
    <row r="505" spans="2:7">
      <c r="B505" s="77"/>
      <c r="C505" s="77"/>
      <c r="F505" s="31"/>
      <c r="G505" s="31"/>
    </row>
    <row r="506" spans="2:7">
      <c r="B506" s="77"/>
      <c r="C506" s="77"/>
      <c r="F506" s="31"/>
      <c r="G506" s="31"/>
    </row>
    <row r="507" spans="2:7">
      <c r="B507" s="77"/>
      <c r="C507" s="77"/>
      <c r="F507" s="31"/>
      <c r="G507" s="31"/>
    </row>
    <row r="508" spans="2:7">
      <c r="B508" s="77"/>
      <c r="C508" s="77"/>
      <c r="F508" s="31"/>
      <c r="G508" s="31"/>
    </row>
    <row r="509" spans="2:7">
      <c r="B509" s="77"/>
      <c r="C509" s="77"/>
      <c r="F509" s="31"/>
      <c r="G509" s="31"/>
    </row>
    <row r="510" spans="2:7">
      <c r="B510" s="77"/>
      <c r="C510" s="77"/>
      <c r="F510" s="31"/>
      <c r="G510" s="31"/>
    </row>
    <row r="511" spans="2:7">
      <c r="B511" s="77"/>
      <c r="C511" s="77"/>
      <c r="F511" s="31"/>
      <c r="G511" s="31"/>
    </row>
    <row r="512" spans="2:7">
      <c r="B512" s="77"/>
      <c r="C512" s="77"/>
      <c r="F512" s="31"/>
      <c r="G512" s="31"/>
    </row>
    <row r="513" spans="2:7">
      <c r="B513" s="77"/>
      <c r="C513" s="77"/>
      <c r="F513" s="31"/>
      <c r="G513" s="31"/>
    </row>
    <row r="514" spans="2:7">
      <c r="B514" s="77"/>
      <c r="C514" s="77"/>
      <c r="F514" s="31"/>
      <c r="G514" s="31"/>
    </row>
    <row r="515" spans="2:7">
      <c r="B515" s="77"/>
      <c r="C515" s="77"/>
      <c r="F515" s="31"/>
      <c r="G515" s="31"/>
    </row>
    <row r="516" spans="2:7">
      <c r="B516" s="77"/>
      <c r="C516" s="77"/>
      <c r="F516" s="31"/>
      <c r="G516" s="31"/>
    </row>
    <row r="517" spans="2:7">
      <c r="B517" s="77"/>
      <c r="C517" s="77"/>
      <c r="F517" s="31"/>
      <c r="G517" s="31"/>
    </row>
    <row r="518" spans="2:7">
      <c r="B518" s="77"/>
      <c r="C518" s="77"/>
      <c r="F518" s="31"/>
      <c r="G518" s="31"/>
    </row>
    <row r="519" spans="2:7">
      <c r="B519" s="77"/>
      <c r="C519" s="77"/>
      <c r="F519" s="31"/>
      <c r="G519" s="31"/>
    </row>
    <row r="520" spans="2:7">
      <c r="B520" s="77"/>
      <c r="C520" s="77"/>
      <c r="F520" s="31"/>
      <c r="G520" s="31"/>
    </row>
    <row r="521" spans="2:7">
      <c r="B521" s="77"/>
      <c r="C521" s="77"/>
      <c r="F521" s="31"/>
      <c r="G521" s="31"/>
    </row>
    <row r="522" spans="2:7">
      <c r="B522" s="77"/>
      <c r="C522" s="77"/>
      <c r="F522" s="31"/>
      <c r="G522" s="31"/>
    </row>
    <row r="523" spans="2:7">
      <c r="B523" s="77"/>
      <c r="C523" s="77"/>
      <c r="F523" s="31"/>
      <c r="G523" s="31"/>
    </row>
    <row r="524" spans="2:7">
      <c r="B524" s="77"/>
      <c r="C524" s="77"/>
      <c r="F524" s="31"/>
      <c r="G524" s="31"/>
    </row>
    <row r="525" spans="2:7">
      <c r="B525" s="77"/>
      <c r="C525" s="77"/>
      <c r="F525" s="31"/>
      <c r="G525" s="31"/>
    </row>
    <row r="526" spans="2:7">
      <c r="B526" s="77"/>
      <c r="C526" s="77"/>
      <c r="F526" s="31"/>
      <c r="G526" s="31"/>
    </row>
    <row r="527" spans="2:7">
      <c r="B527" s="77"/>
      <c r="C527" s="77"/>
      <c r="F527" s="31"/>
      <c r="G527" s="31"/>
    </row>
    <row r="528" spans="2:7">
      <c r="B528" s="77"/>
      <c r="C528" s="77"/>
      <c r="F528" s="31"/>
      <c r="G528" s="31"/>
    </row>
    <row r="529" spans="2:7">
      <c r="B529" s="77"/>
      <c r="C529" s="77"/>
      <c r="F529" s="31"/>
      <c r="G529" s="31"/>
    </row>
    <row r="530" spans="2:7">
      <c r="B530" s="77"/>
      <c r="C530" s="77"/>
      <c r="F530" s="31"/>
      <c r="G530" s="31"/>
    </row>
    <row r="531" spans="2:7">
      <c r="B531" s="77"/>
      <c r="C531" s="77"/>
      <c r="F531" s="31"/>
      <c r="G531" s="31"/>
    </row>
    <row r="532" spans="2:7">
      <c r="B532" s="77"/>
      <c r="C532" s="77"/>
      <c r="F532" s="31"/>
      <c r="G532" s="31"/>
    </row>
    <row r="533" spans="2:7">
      <c r="B533" s="77"/>
      <c r="C533" s="77"/>
      <c r="F533" s="31"/>
      <c r="G533" s="31"/>
    </row>
    <row r="534" spans="2:7">
      <c r="B534" s="77"/>
      <c r="C534" s="77"/>
      <c r="F534" s="31"/>
      <c r="G534" s="31"/>
    </row>
    <row r="535" spans="2:7">
      <c r="B535" s="77"/>
      <c r="C535" s="77"/>
      <c r="F535" s="31"/>
      <c r="G535" s="31"/>
    </row>
    <row r="536" spans="2:7">
      <c r="B536" s="77"/>
      <c r="C536" s="77"/>
      <c r="F536" s="31"/>
      <c r="G536" s="31"/>
    </row>
    <row r="537" spans="2:7">
      <c r="B537" s="77"/>
      <c r="C537" s="77"/>
      <c r="F537" s="31"/>
      <c r="G537" s="31"/>
    </row>
    <row r="538" spans="2:7">
      <c r="B538" s="77"/>
      <c r="C538" s="77"/>
      <c r="F538" s="31"/>
      <c r="G538" s="31"/>
    </row>
    <row r="539" spans="2:7">
      <c r="B539" s="77"/>
      <c r="C539" s="77"/>
      <c r="F539" s="31"/>
      <c r="G539" s="31"/>
    </row>
    <row r="540" spans="2:7">
      <c r="B540" s="77"/>
      <c r="C540" s="77"/>
      <c r="F540" s="31"/>
      <c r="G540" s="31"/>
    </row>
    <row r="541" spans="2:7">
      <c r="B541" s="77"/>
      <c r="C541" s="77"/>
      <c r="F541" s="31"/>
      <c r="G541" s="31"/>
    </row>
    <row r="542" spans="2:7">
      <c r="B542" s="77"/>
      <c r="C542" s="77"/>
      <c r="F542" s="31"/>
      <c r="G542" s="31"/>
    </row>
    <row r="543" spans="2:7">
      <c r="B543" s="77"/>
      <c r="C543" s="77"/>
      <c r="F543" s="31"/>
      <c r="G543" s="31"/>
    </row>
    <row r="544" spans="2:7">
      <c r="B544" s="77"/>
      <c r="C544" s="77"/>
      <c r="F544" s="31"/>
      <c r="G544" s="31"/>
    </row>
    <row r="545" spans="2:7">
      <c r="B545" s="77"/>
      <c r="C545" s="77"/>
      <c r="F545" s="31"/>
      <c r="G545" s="31"/>
    </row>
    <row r="546" spans="2:7">
      <c r="B546" s="77"/>
      <c r="C546" s="77"/>
      <c r="F546" s="31"/>
      <c r="G546" s="31"/>
    </row>
    <row r="547" spans="2:7">
      <c r="B547" s="77"/>
      <c r="C547" s="77"/>
      <c r="F547" s="31"/>
      <c r="G547" s="31"/>
    </row>
    <row r="548" spans="2:7">
      <c r="B548" s="77"/>
      <c r="C548" s="77"/>
      <c r="F548" s="31"/>
      <c r="G548" s="31"/>
    </row>
    <row r="549" spans="2:7">
      <c r="B549" s="77"/>
      <c r="C549" s="77"/>
      <c r="F549" s="31"/>
      <c r="G549" s="31"/>
    </row>
    <row r="550" spans="2:7">
      <c r="B550" s="77"/>
      <c r="C550" s="77"/>
      <c r="F550" s="31"/>
      <c r="G550" s="31"/>
    </row>
    <row r="551" spans="2:7">
      <c r="B551" s="77"/>
      <c r="C551" s="77"/>
      <c r="F551" s="31"/>
      <c r="G551" s="31"/>
    </row>
    <row r="552" spans="2:7">
      <c r="B552" s="77"/>
      <c r="C552" s="77"/>
      <c r="F552" s="31"/>
      <c r="G552" s="31"/>
    </row>
    <row r="553" spans="2:7">
      <c r="B553" s="77"/>
      <c r="C553" s="77"/>
      <c r="F553" s="31"/>
      <c r="G553" s="31"/>
    </row>
    <row r="554" spans="2:7">
      <c r="B554" s="77"/>
      <c r="C554" s="77"/>
      <c r="F554" s="31"/>
      <c r="G554" s="31"/>
    </row>
    <row r="555" spans="2:7">
      <c r="B555" s="77"/>
      <c r="C555" s="77"/>
      <c r="F555" s="31"/>
      <c r="G555" s="31"/>
    </row>
    <row r="556" spans="2:7">
      <c r="B556" s="77"/>
      <c r="C556" s="77"/>
      <c r="F556" s="31"/>
      <c r="G556" s="31"/>
    </row>
    <row r="557" spans="2:7">
      <c r="B557" s="77"/>
      <c r="C557" s="77"/>
      <c r="F557" s="31"/>
      <c r="G557" s="31"/>
    </row>
    <row r="558" spans="2:7">
      <c r="B558" s="77"/>
      <c r="C558" s="77"/>
      <c r="F558" s="31"/>
      <c r="G558" s="31"/>
    </row>
    <row r="559" spans="2:7">
      <c r="B559" s="77"/>
      <c r="C559" s="77"/>
      <c r="F559" s="31"/>
      <c r="G559" s="31"/>
    </row>
    <row r="560" spans="2:7">
      <c r="B560" s="77"/>
      <c r="C560" s="77"/>
      <c r="F560" s="31"/>
      <c r="G560" s="31"/>
    </row>
    <row r="561" spans="2:7">
      <c r="B561" s="77"/>
      <c r="C561" s="77"/>
      <c r="F561" s="31"/>
      <c r="G561" s="31"/>
    </row>
    <row r="562" spans="2:7">
      <c r="B562" s="77"/>
      <c r="C562" s="77"/>
      <c r="F562" s="31"/>
      <c r="G562" s="31"/>
    </row>
    <row r="563" spans="2:7">
      <c r="B563" s="77"/>
      <c r="C563" s="77"/>
      <c r="F563" s="31"/>
      <c r="G563" s="31"/>
    </row>
    <row r="564" spans="2:7">
      <c r="B564" s="77"/>
      <c r="C564" s="77"/>
      <c r="F564" s="31"/>
      <c r="G564" s="31"/>
    </row>
    <row r="565" spans="2:7">
      <c r="B565" s="77"/>
      <c r="C565" s="77"/>
      <c r="F565" s="31"/>
      <c r="G565" s="31"/>
    </row>
    <row r="566" spans="2:7">
      <c r="B566" s="77"/>
      <c r="C566" s="77"/>
      <c r="F566" s="31"/>
      <c r="G566" s="31"/>
    </row>
    <row r="567" spans="2:7">
      <c r="B567" s="77"/>
      <c r="C567" s="77"/>
      <c r="F567" s="31"/>
      <c r="G567" s="31"/>
    </row>
    <row r="568" spans="2:7">
      <c r="B568" s="77"/>
      <c r="C568" s="77"/>
      <c r="F568" s="31"/>
      <c r="G568" s="31"/>
    </row>
    <row r="569" spans="2:7">
      <c r="B569" s="77"/>
      <c r="C569" s="77"/>
      <c r="F569" s="31"/>
      <c r="G569" s="31"/>
    </row>
    <row r="570" spans="2:7">
      <c r="B570" s="77"/>
      <c r="C570" s="77"/>
      <c r="F570" s="31"/>
      <c r="G570" s="31"/>
    </row>
    <row r="571" spans="2:7">
      <c r="B571" s="77"/>
      <c r="C571" s="77"/>
      <c r="F571" s="31"/>
      <c r="G571" s="31"/>
    </row>
    <row r="572" spans="2:7">
      <c r="B572" s="77"/>
      <c r="C572" s="77"/>
      <c r="F572" s="31"/>
      <c r="G572" s="31"/>
    </row>
    <row r="573" spans="2:7">
      <c r="B573" s="77"/>
      <c r="C573" s="77"/>
      <c r="F573" s="31"/>
      <c r="G573" s="31"/>
    </row>
    <row r="574" spans="2:7">
      <c r="B574" s="77"/>
      <c r="C574" s="77"/>
      <c r="F574" s="31"/>
      <c r="G574" s="31"/>
    </row>
    <row r="575" spans="2:7">
      <c r="B575" s="77"/>
      <c r="C575" s="77"/>
      <c r="F575" s="31"/>
      <c r="G575" s="31"/>
    </row>
    <row r="576" spans="2:7">
      <c r="B576" s="77"/>
      <c r="C576" s="77"/>
      <c r="F576" s="31"/>
      <c r="G576" s="31"/>
    </row>
    <row r="577" spans="2:7">
      <c r="B577" s="77"/>
      <c r="C577" s="77"/>
      <c r="F577" s="31"/>
      <c r="G577" s="31"/>
    </row>
    <row r="578" spans="2:7">
      <c r="B578" s="77"/>
      <c r="C578" s="77"/>
      <c r="F578" s="31"/>
      <c r="G578" s="31"/>
    </row>
    <row r="579" spans="2:7">
      <c r="B579" s="77"/>
      <c r="C579" s="77"/>
      <c r="F579" s="31"/>
      <c r="G579" s="31"/>
    </row>
    <row r="580" spans="2:7">
      <c r="B580" s="77"/>
      <c r="C580" s="77"/>
      <c r="F580" s="31"/>
      <c r="G580" s="31"/>
    </row>
    <row r="581" spans="2:7">
      <c r="B581" s="77"/>
      <c r="C581" s="77"/>
      <c r="F581" s="31"/>
      <c r="G581" s="31"/>
    </row>
    <row r="582" spans="2:7">
      <c r="B582" s="77"/>
      <c r="C582" s="77"/>
      <c r="F582" s="31"/>
      <c r="G582" s="31"/>
    </row>
    <row r="583" spans="2:7">
      <c r="B583" s="77"/>
      <c r="C583" s="77"/>
      <c r="F583" s="31"/>
      <c r="G583" s="31"/>
    </row>
    <row r="584" spans="2:7">
      <c r="B584" s="77"/>
      <c r="C584" s="77"/>
      <c r="F584" s="31"/>
      <c r="G584" s="31"/>
    </row>
    <row r="585" spans="2:7">
      <c r="B585" s="77"/>
      <c r="C585" s="77"/>
      <c r="F585" s="31"/>
      <c r="G585" s="31"/>
    </row>
    <row r="586" spans="2:7">
      <c r="B586" s="77"/>
      <c r="C586" s="77"/>
      <c r="F586" s="31"/>
      <c r="G586" s="31"/>
    </row>
    <row r="587" spans="2:7">
      <c r="B587" s="77"/>
      <c r="C587" s="77"/>
      <c r="F587" s="31"/>
      <c r="G587" s="31"/>
    </row>
    <row r="588" spans="2:7">
      <c r="B588" s="77"/>
      <c r="C588" s="77"/>
      <c r="F588" s="31"/>
      <c r="G588" s="31"/>
    </row>
    <row r="589" spans="2:7">
      <c r="B589" s="77"/>
      <c r="C589" s="77"/>
      <c r="F589" s="31"/>
      <c r="G589" s="31"/>
    </row>
    <row r="590" spans="2:7">
      <c r="B590" s="77"/>
      <c r="C590" s="77"/>
      <c r="F590" s="31"/>
      <c r="G590" s="31"/>
    </row>
    <row r="591" spans="2:7">
      <c r="B591" s="77"/>
      <c r="C591" s="77"/>
      <c r="F591" s="31"/>
      <c r="G591" s="31"/>
    </row>
    <row r="592" spans="2:7">
      <c r="B592" s="77"/>
      <c r="C592" s="77"/>
      <c r="F592" s="31"/>
      <c r="G592" s="31"/>
    </row>
    <row r="593" spans="2:7">
      <c r="B593" s="77"/>
      <c r="C593" s="77"/>
      <c r="F593" s="31"/>
      <c r="G593" s="31"/>
    </row>
    <row r="594" spans="2:7">
      <c r="B594" s="77"/>
      <c r="C594" s="77"/>
      <c r="F594" s="31"/>
      <c r="G594" s="31"/>
    </row>
    <row r="595" spans="2:7">
      <c r="B595" s="77"/>
      <c r="C595" s="77"/>
      <c r="F595" s="31"/>
      <c r="G595" s="31"/>
    </row>
    <row r="596" spans="2:7">
      <c r="B596" s="77"/>
      <c r="C596" s="77"/>
      <c r="F596" s="31"/>
      <c r="G596" s="31"/>
    </row>
    <row r="597" spans="2:7">
      <c r="B597" s="77"/>
      <c r="C597" s="77"/>
      <c r="F597" s="31"/>
      <c r="G597" s="31"/>
    </row>
    <row r="598" spans="2:7">
      <c r="B598" s="77"/>
      <c r="C598" s="77"/>
      <c r="F598" s="31"/>
      <c r="G598" s="31"/>
    </row>
    <row r="599" spans="2:7">
      <c r="B599" s="77"/>
      <c r="C599" s="77"/>
      <c r="F599" s="31"/>
      <c r="G599" s="31"/>
    </row>
    <row r="600" spans="2:7">
      <c r="B600" s="77"/>
      <c r="C600" s="77"/>
      <c r="F600" s="31"/>
      <c r="G600" s="31"/>
    </row>
    <row r="601" spans="2:7">
      <c r="B601" s="77"/>
      <c r="C601" s="77"/>
      <c r="F601" s="31"/>
      <c r="G601" s="31"/>
    </row>
    <row r="602" spans="2:7">
      <c r="B602" s="77"/>
      <c r="C602" s="77"/>
      <c r="F602" s="31"/>
      <c r="G602" s="31"/>
    </row>
    <row r="603" spans="2:7">
      <c r="B603" s="77"/>
      <c r="C603" s="77"/>
      <c r="F603" s="31"/>
      <c r="G603" s="31"/>
    </row>
    <row r="604" spans="2:7">
      <c r="B604" s="77"/>
      <c r="C604" s="77"/>
      <c r="F604" s="31"/>
      <c r="G604" s="31"/>
    </row>
    <row r="605" spans="2:7">
      <c r="B605" s="77"/>
      <c r="C605" s="77"/>
      <c r="F605" s="31"/>
      <c r="G605" s="31"/>
    </row>
    <row r="606" spans="2:7">
      <c r="B606" s="77"/>
      <c r="C606" s="77"/>
      <c r="F606" s="31"/>
      <c r="G606" s="31"/>
    </row>
    <row r="607" spans="2:7">
      <c r="B607" s="77"/>
      <c r="C607" s="77"/>
      <c r="F607" s="31"/>
      <c r="G607" s="31"/>
    </row>
    <row r="608" spans="2:7">
      <c r="B608" s="77"/>
      <c r="C608" s="77"/>
      <c r="F608" s="31"/>
      <c r="G608" s="31"/>
    </row>
    <row r="609" spans="2:7">
      <c r="B609" s="77"/>
      <c r="C609" s="77"/>
      <c r="F609" s="31"/>
      <c r="G609" s="31"/>
    </row>
    <row r="610" spans="2:7">
      <c r="B610" s="77"/>
      <c r="C610" s="77"/>
      <c r="F610" s="31"/>
      <c r="G610" s="31"/>
    </row>
    <row r="611" spans="2:7">
      <c r="B611" s="77"/>
      <c r="C611" s="77"/>
      <c r="F611" s="31"/>
      <c r="G611" s="31"/>
    </row>
    <row r="612" spans="2:7">
      <c r="B612" s="77"/>
      <c r="C612" s="77"/>
      <c r="F612" s="31"/>
      <c r="G612" s="31"/>
    </row>
    <row r="613" spans="2:7">
      <c r="B613" s="77"/>
      <c r="C613" s="77"/>
      <c r="F613" s="31"/>
      <c r="G613" s="31"/>
    </row>
    <row r="614" spans="2:7">
      <c r="B614" s="77"/>
      <c r="C614" s="77"/>
      <c r="F614" s="31"/>
      <c r="G614" s="31"/>
    </row>
    <row r="615" spans="2:7">
      <c r="B615" s="77"/>
      <c r="C615" s="77"/>
      <c r="F615" s="31"/>
      <c r="G615" s="31"/>
    </row>
    <row r="616" spans="2:7">
      <c r="B616" s="77"/>
      <c r="C616" s="77"/>
      <c r="F616" s="31"/>
      <c r="G616" s="31"/>
    </row>
    <row r="617" spans="2:7">
      <c r="B617" s="77"/>
      <c r="C617" s="77"/>
      <c r="F617" s="31"/>
      <c r="G617" s="31"/>
    </row>
    <row r="618" spans="2:7">
      <c r="B618" s="77"/>
      <c r="C618" s="77"/>
      <c r="F618" s="31"/>
      <c r="G618" s="31"/>
    </row>
    <row r="619" spans="2:7">
      <c r="B619" s="77"/>
      <c r="C619" s="77"/>
      <c r="F619" s="31"/>
      <c r="G619" s="31"/>
    </row>
    <row r="620" spans="2:7">
      <c r="B620" s="77"/>
      <c r="C620" s="77"/>
      <c r="F620" s="31"/>
      <c r="G620" s="31"/>
    </row>
    <row r="621" spans="2:7">
      <c r="B621" s="77"/>
      <c r="C621" s="77"/>
      <c r="F621" s="31"/>
      <c r="G621" s="31"/>
    </row>
    <row r="622" spans="2:7">
      <c r="B622" s="77"/>
      <c r="C622" s="77"/>
      <c r="F622" s="31"/>
      <c r="G622" s="31"/>
    </row>
    <row r="623" spans="2:7">
      <c r="B623" s="77"/>
      <c r="C623" s="77"/>
      <c r="F623" s="31"/>
      <c r="G623" s="31"/>
    </row>
    <row r="624" spans="2:7">
      <c r="B624" s="77"/>
      <c r="C624" s="77"/>
      <c r="F624" s="31"/>
      <c r="G624" s="31"/>
    </row>
    <row r="625" spans="2:7">
      <c r="B625" s="77"/>
      <c r="C625" s="77"/>
      <c r="F625" s="31"/>
      <c r="G625" s="31"/>
    </row>
    <row r="626" spans="2:7">
      <c r="B626" s="77"/>
      <c r="C626" s="77"/>
      <c r="F626" s="31"/>
      <c r="G626" s="31"/>
    </row>
    <row r="627" spans="2:7">
      <c r="B627" s="77"/>
      <c r="C627" s="77"/>
      <c r="F627" s="31"/>
      <c r="G627" s="31"/>
    </row>
    <row r="628" spans="2:7">
      <c r="B628" s="77"/>
      <c r="C628" s="77"/>
      <c r="F628" s="31"/>
      <c r="G628" s="31"/>
    </row>
    <row r="629" spans="2:7">
      <c r="B629" s="77"/>
      <c r="C629" s="77"/>
      <c r="F629" s="31"/>
      <c r="G629" s="31"/>
    </row>
    <row r="630" spans="2:7">
      <c r="B630" s="77"/>
      <c r="C630" s="77"/>
      <c r="F630" s="31"/>
      <c r="G630" s="31"/>
    </row>
    <row r="631" spans="2:7">
      <c r="B631" s="77"/>
      <c r="C631" s="77"/>
      <c r="F631" s="31"/>
      <c r="G631" s="31"/>
    </row>
    <row r="632" spans="2:7">
      <c r="B632" s="77"/>
      <c r="C632" s="77"/>
      <c r="F632" s="31"/>
      <c r="G632" s="31"/>
    </row>
    <row r="633" spans="2:7">
      <c r="B633" s="77"/>
      <c r="C633" s="77"/>
      <c r="F633" s="31"/>
      <c r="G633" s="31"/>
    </row>
    <row r="634" spans="2:7">
      <c r="B634" s="77"/>
      <c r="C634" s="77"/>
      <c r="F634" s="31"/>
      <c r="G634" s="31"/>
    </row>
    <row r="635" spans="2:7">
      <c r="B635" s="77"/>
      <c r="C635" s="77"/>
      <c r="F635" s="31"/>
      <c r="G635" s="31"/>
    </row>
    <row r="636" spans="2:7">
      <c r="B636" s="77"/>
      <c r="C636" s="77"/>
      <c r="F636" s="31"/>
      <c r="G636" s="31"/>
    </row>
    <row r="637" spans="2:7">
      <c r="B637" s="77"/>
      <c r="C637" s="77"/>
      <c r="F637" s="31"/>
      <c r="G637" s="31"/>
    </row>
    <row r="638" spans="2:7">
      <c r="B638" s="77"/>
      <c r="C638" s="77"/>
      <c r="F638" s="31"/>
      <c r="G638" s="31"/>
    </row>
    <row r="639" spans="2:7">
      <c r="B639" s="77"/>
      <c r="C639" s="77"/>
      <c r="F639" s="31"/>
      <c r="G639" s="31"/>
    </row>
    <row r="640" spans="2:7">
      <c r="B640" s="77"/>
      <c r="C640" s="77"/>
      <c r="F640" s="31"/>
      <c r="G640" s="31"/>
    </row>
    <row r="641" spans="2:7">
      <c r="B641" s="77"/>
      <c r="C641" s="77"/>
      <c r="F641" s="31"/>
      <c r="G641" s="31"/>
    </row>
    <row r="642" spans="2:7">
      <c r="B642" s="77"/>
      <c r="C642" s="77"/>
      <c r="F642" s="31"/>
      <c r="G642" s="31"/>
    </row>
    <row r="643" spans="2:7">
      <c r="B643" s="77"/>
      <c r="C643" s="77"/>
      <c r="F643" s="31"/>
      <c r="G643" s="31"/>
    </row>
    <row r="644" spans="2:7">
      <c r="B644" s="77"/>
      <c r="C644" s="77"/>
      <c r="F644" s="31"/>
      <c r="G644" s="31"/>
    </row>
    <row r="645" spans="2:7">
      <c r="B645" s="77"/>
      <c r="C645" s="77"/>
      <c r="F645" s="31"/>
      <c r="G645" s="31"/>
    </row>
    <row r="646" spans="2:7">
      <c r="B646" s="77"/>
      <c r="C646" s="77"/>
      <c r="F646" s="31"/>
      <c r="G646" s="31"/>
    </row>
    <row r="647" spans="2:7">
      <c r="B647" s="77"/>
      <c r="C647" s="77"/>
      <c r="F647" s="31"/>
      <c r="G647" s="31"/>
    </row>
    <row r="648" spans="2:7">
      <c r="B648" s="77"/>
      <c r="C648" s="77"/>
      <c r="F648" s="31"/>
      <c r="G648" s="31"/>
    </row>
    <row r="649" spans="2:7">
      <c r="B649" s="77"/>
      <c r="C649" s="77"/>
      <c r="F649" s="31"/>
      <c r="G649" s="31"/>
    </row>
    <row r="650" spans="2:7">
      <c r="B650" s="77"/>
      <c r="C650" s="77"/>
      <c r="F650" s="31"/>
      <c r="G650" s="31"/>
    </row>
    <row r="651" spans="2:7">
      <c r="B651" s="77"/>
      <c r="C651" s="77"/>
      <c r="F651" s="31"/>
      <c r="G651" s="31"/>
    </row>
    <row r="652" spans="2:7">
      <c r="B652" s="77"/>
      <c r="C652" s="77"/>
      <c r="F652" s="31"/>
      <c r="G652" s="31"/>
    </row>
    <row r="653" spans="2:7">
      <c r="B653" s="77"/>
      <c r="C653" s="77"/>
      <c r="F653" s="31"/>
      <c r="G653" s="31"/>
    </row>
    <row r="654" spans="2:7">
      <c r="B654" s="77"/>
      <c r="C654" s="77"/>
      <c r="F654" s="31"/>
      <c r="G654" s="31"/>
    </row>
    <row r="655" spans="2:7">
      <c r="B655" s="77"/>
      <c r="C655" s="77"/>
      <c r="F655" s="31"/>
      <c r="G655" s="31"/>
    </row>
    <row r="656" spans="2:7">
      <c r="B656" s="77"/>
      <c r="C656" s="77"/>
      <c r="F656" s="31"/>
      <c r="G656" s="31"/>
    </row>
    <row r="657" spans="2:7">
      <c r="B657" s="77"/>
      <c r="C657" s="77"/>
      <c r="F657" s="31"/>
      <c r="G657" s="31"/>
    </row>
    <row r="658" spans="2:7">
      <c r="B658" s="77"/>
      <c r="C658" s="77"/>
      <c r="F658" s="31"/>
      <c r="G658" s="31"/>
    </row>
    <row r="659" spans="2:7">
      <c r="B659" s="77"/>
      <c r="C659" s="77"/>
      <c r="F659" s="31"/>
      <c r="G659" s="31"/>
    </row>
    <row r="660" spans="2:7">
      <c r="B660" s="77"/>
      <c r="C660" s="77"/>
      <c r="F660" s="31"/>
      <c r="G660" s="31"/>
    </row>
    <row r="661" spans="2:7">
      <c r="B661" s="77"/>
      <c r="C661" s="77"/>
      <c r="F661" s="31"/>
      <c r="G661" s="31"/>
    </row>
    <row r="662" spans="2:7">
      <c r="B662" s="77"/>
      <c r="C662" s="77"/>
      <c r="F662" s="31"/>
      <c r="G662" s="31"/>
    </row>
    <row r="663" spans="2:7">
      <c r="B663" s="77"/>
      <c r="C663" s="77"/>
      <c r="F663" s="31"/>
      <c r="G663" s="31"/>
    </row>
    <row r="664" spans="2:7">
      <c r="B664" s="77"/>
      <c r="C664" s="77"/>
      <c r="F664" s="31"/>
      <c r="G664" s="31"/>
    </row>
    <row r="665" spans="2:7">
      <c r="B665" s="77"/>
      <c r="C665" s="77"/>
      <c r="F665" s="31"/>
      <c r="G665" s="31"/>
    </row>
    <row r="666" spans="2:7">
      <c r="B666" s="77"/>
      <c r="C666" s="77"/>
      <c r="F666" s="31"/>
      <c r="G666" s="31"/>
    </row>
    <row r="667" spans="2:7">
      <c r="B667" s="77"/>
      <c r="C667" s="77"/>
      <c r="F667" s="31"/>
      <c r="G667" s="31"/>
    </row>
    <row r="668" spans="2:7">
      <c r="B668" s="77"/>
      <c r="C668" s="77"/>
      <c r="F668" s="31"/>
      <c r="G668" s="31"/>
    </row>
    <row r="669" spans="2:7">
      <c r="B669" s="77"/>
      <c r="C669" s="77"/>
      <c r="F669" s="31"/>
      <c r="G669" s="31"/>
    </row>
    <row r="670" spans="2:7">
      <c r="B670" s="77"/>
      <c r="C670" s="77"/>
      <c r="F670" s="31"/>
      <c r="G670" s="31"/>
    </row>
    <row r="671" spans="2:7">
      <c r="B671" s="77"/>
      <c r="C671" s="77"/>
      <c r="F671" s="31"/>
      <c r="G671" s="31"/>
    </row>
    <row r="672" spans="2:7">
      <c r="B672" s="77"/>
      <c r="C672" s="77"/>
      <c r="F672" s="31"/>
      <c r="G672" s="31"/>
    </row>
    <row r="673" spans="2:7">
      <c r="B673" s="77"/>
      <c r="C673" s="77"/>
      <c r="F673" s="31"/>
      <c r="G673" s="31"/>
    </row>
    <row r="674" spans="2:7">
      <c r="B674" s="77"/>
      <c r="C674" s="77"/>
      <c r="F674" s="31"/>
      <c r="G674" s="31"/>
    </row>
    <row r="675" spans="2:7">
      <c r="B675" s="77"/>
      <c r="C675" s="77"/>
      <c r="F675" s="31"/>
      <c r="G675" s="31"/>
    </row>
    <row r="676" spans="2:7">
      <c r="B676" s="77"/>
      <c r="C676" s="77"/>
      <c r="F676" s="31"/>
      <c r="G676" s="31"/>
    </row>
    <row r="677" spans="2:7">
      <c r="B677" s="77"/>
      <c r="C677" s="77"/>
      <c r="F677" s="31"/>
      <c r="G677" s="31"/>
    </row>
    <row r="678" spans="2:7">
      <c r="B678" s="77"/>
      <c r="C678" s="77"/>
      <c r="F678" s="31"/>
      <c r="G678" s="31"/>
    </row>
    <row r="679" spans="2:7">
      <c r="B679" s="77"/>
      <c r="C679" s="77"/>
      <c r="F679" s="31"/>
      <c r="G679" s="31"/>
    </row>
    <row r="680" spans="2:7">
      <c r="B680" s="77"/>
      <c r="C680" s="77"/>
      <c r="F680" s="31"/>
      <c r="G680" s="31"/>
    </row>
    <row r="681" spans="2:7">
      <c r="B681" s="77"/>
      <c r="C681" s="77"/>
      <c r="F681" s="31"/>
      <c r="G681" s="31"/>
    </row>
    <row r="682" spans="2:7">
      <c r="B682" s="77"/>
      <c r="C682" s="77"/>
      <c r="F682" s="31"/>
      <c r="G682" s="31"/>
    </row>
    <row r="683" spans="2:7">
      <c r="B683" s="77"/>
      <c r="C683" s="77"/>
      <c r="F683" s="31"/>
      <c r="G683" s="31"/>
    </row>
    <row r="684" spans="2:7">
      <c r="B684" s="77"/>
      <c r="C684" s="77"/>
      <c r="F684" s="31"/>
      <c r="G684" s="31"/>
    </row>
    <row r="685" spans="2:7">
      <c r="B685" s="77"/>
      <c r="C685" s="77"/>
      <c r="F685" s="31"/>
      <c r="G685" s="31"/>
    </row>
    <row r="686" spans="2:7">
      <c r="B686" s="77"/>
      <c r="C686" s="77"/>
      <c r="F686" s="31"/>
      <c r="G686" s="31"/>
    </row>
    <row r="687" spans="2:7">
      <c r="B687" s="77"/>
      <c r="C687" s="77"/>
      <c r="F687" s="31"/>
      <c r="G687" s="31"/>
    </row>
    <row r="688" spans="2:7">
      <c r="B688" s="77"/>
      <c r="C688" s="77"/>
      <c r="F688" s="31"/>
      <c r="G688" s="31"/>
    </row>
    <row r="689" spans="2:7">
      <c r="B689" s="77"/>
      <c r="C689" s="77"/>
      <c r="F689" s="31"/>
      <c r="G689" s="31"/>
    </row>
    <row r="690" spans="2:7">
      <c r="B690" s="77"/>
      <c r="C690" s="77"/>
      <c r="F690" s="31"/>
      <c r="G690" s="31"/>
    </row>
    <row r="691" spans="2:7">
      <c r="B691" s="77"/>
      <c r="C691" s="77"/>
      <c r="F691" s="31"/>
      <c r="G691" s="31"/>
    </row>
    <row r="692" spans="2:7">
      <c r="B692" s="77"/>
      <c r="C692" s="77"/>
      <c r="F692" s="31"/>
      <c r="G692" s="31"/>
    </row>
    <row r="693" spans="2:7">
      <c r="B693" s="77"/>
      <c r="C693" s="77"/>
      <c r="F693" s="31"/>
      <c r="G693" s="31"/>
    </row>
    <row r="694" spans="2:7">
      <c r="B694" s="77"/>
      <c r="C694" s="77"/>
      <c r="F694" s="31"/>
      <c r="G694" s="31"/>
    </row>
    <row r="695" spans="2:7">
      <c r="B695" s="77"/>
      <c r="C695" s="77"/>
      <c r="F695" s="31"/>
      <c r="G695" s="31"/>
    </row>
    <row r="696" spans="2:7">
      <c r="B696" s="77"/>
      <c r="C696" s="77"/>
      <c r="F696" s="31"/>
      <c r="G696" s="31"/>
    </row>
    <row r="697" spans="2:7">
      <c r="B697" s="77"/>
      <c r="C697" s="77"/>
      <c r="F697" s="31"/>
      <c r="G697" s="31"/>
    </row>
    <row r="698" spans="2:7">
      <c r="B698" s="77"/>
      <c r="C698" s="77"/>
      <c r="F698" s="31"/>
      <c r="G698" s="31"/>
    </row>
    <row r="699" spans="2:7">
      <c r="B699" s="77"/>
      <c r="C699" s="77"/>
      <c r="F699" s="31"/>
      <c r="G699" s="31"/>
    </row>
    <row r="700" spans="2:7">
      <c r="B700" s="77"/>
      <c r="C700" s="77"/>
      <c r="F700" s="31"/>
      <c r="G700" s="31"/>
    </row>
    <row r="701" spans="2:7">
      <c r="B701" s="77"/>
      <c r="C701" s="77"/>
      <c r="F701" s="31"/>
      <c r="G701" s="31"/>
    </row>
    <row r="702" spans="2:7">
      <c r="B702" s="77"/>
      <c r="C702" s="77"/>
      <c r="F702" s="31"/>
      <c r="G702" s="31"/>
    </row>
    <row r="703" spans="2:7">
      <c r="B703" s="77"/>
      <c r="C703" s="77"/>
      <c r="F703" s="31"/>
      <c r="G703" s="31"/>
    </row>
    <row r="704" spans="2:7">
      <c r="B704" s="77"/>
      <c r="C704" s="77"/>
      <c r="F704" s="31"/>
      <c r="G704" s="31"/>
    </row>
    <row r="705" spans="2:7">
      <c r="B705" s="77"/>
      <c r="C705" s="77"/>
      <c r="F705" s="31"/>
      <c r="G705" s="31"/>
    </row>
    <row r="706" spans="2:7">
      <c r="B706" s="77"/>
      <c r="C706" s="77"/>
      <c r="F706" s="31"/>
      <c r="G706" s="31"/>
    </row>
    <row r="707" spans="2:7">
      <c r="B707" s="77"/>
      <c r="C707" s="77"/>
      <c r="F707" s="31"/>
      <c r="G707" s="31"/>
    </row>
    <row r="708" spans="2:7">
      <c r="B708" s="77"/>
      <c r="C708" s="77"/>
      <c r="F708" s="31"/>
      <c r="G708" s="31"/>
    </row>
    <row r="709" spans="2:7">
      <c r="B709" s="77"/>
      <c r="C709" s="77"/>
      <c r="F709" s="31"/>
      <c r="G709" s="31"/>
    </row>
    <row r="710" spans="2:7">
      <c r="B710" s="77"/>
      <c r="C710" s="77"/>
      <c r="F710" s="31"/>
      <c r="G710" s="31"/>
    </row>
    <row r="711" spans="2:7">
      <c r="B711" s="77"/>
      <c r="C711" s="77"/>
      <c r="F711" s="31"/>
      <c r="G711" s="31"/>
    </row>
    <row r="712" spans="2:7">
      <c r="B712" s="77"/>
      <c r="C712" s="77"/>
      <c r="F712" s="31"/>
      <c r="G712" s="31"/>
    </row>
    <row r="713" spans="2:7">
      <c r="B713" s="77"/>
      <c r="C713" s="77"/>
      <c r="F713" s="31"/>
      <c r="G713" s="31"/>
    </row>
    <row r="714" spans="2:7">
      <c r="B714" s="77"/>
      <c r="C714" s="77"/>
      <c r="F714" s="31"/>
      <c r="G714" s="31"/>
    </row>
    <row r="715" spans="2:7">
      <c r="B715" s="77"/>
      <c r="C715" s="77"/>
      <c r="F715" s="31"/>
      <c r="G715" s="31"/>
    </row>
    <row r="716" spans="2:7">
      <c r="B716" s="77"/>
      <c r="C716" s="77"/>
      <c r="F716" s="31"/>
      <c r="G716" s="31"/>
    </row>
    <row r="717" spans="2:7">
      <c r="B717" s="77"/>
      <c r="C717" s="77"/>
      <c r="F717" s="31"/>
      <c r="G717" s="31"/>
    </row>
    <row r="718" spans="2:7">
      <c r="B718" s="77"/>
      <c r="C718" s="77"/>
      <c r="F718" s="31"/>
      <c r="G718" s="31"/>
    </row>
    <row r="719" spans="2:7">
      <c r="B719" s="77"/>
      <c r="C719" s="77"/>
      <c r="F719" s="31"/>
      <c r="G719" s="31"/>
    </row>
    <row r="720" spans="2:7">
      <c r="B720" s="77"/>
      <c r="C720" s="77"/>
      <c r="F720" s="31"/>
      <c r="G720" s="31"/>
    </row>
    <row r="721" spans="2:7">
      <c r="B721" s="77"/>
      <c r="C721" s="77"/>
      <c r="F721" s="31"/>
      <c r="G721" s="31"/>
    </row>
    <row r="722" spans="2:7">
      <c r="B722" s="77"/>
      <c r="C722" s="77"/>
      <c r="F722" s="31"/>
      <c r="G722" s="31"/>
    </row>
    <row r="723" spans="2:7">
      <c r="B723" s="77"/>
      <c r="C723" s="77"/>
      <c r="F723" s="31"/>
      <c r="G723" s="31"/>
    </row>
    <row r="724" spans="2:7">
      <c r="B724" s="77"/>
      <c r="C724" s="77"/>
      <c r="F724" s="31"/>
      <c r="G724" s="31"/>
    </row>
    <row r="725" spans="2:7">
      <c r="B725" s="77"/>
      <c r="C725" s="77"/>
      <c r="F725" s="31"/>
      <c r="G725" s="31"/>
    </row>
    <row r="726" spans="2:7">
      <c r="B726" s="77"/>
      <c r="C726" s="77"/>
      <c r="F726" s="31"/>
      <c r="G726" s="31"/>
    </row>
    <row r="727" spans="2:7">
      <c r="B727" s="77"/>
      <c r="C727" s="77"/>
      <c r="F727" s="31"/>
      <c r="G727" s="31"/>
    </row>
    <row r="728" spans="2:7">
      <c r="B728" s="77"/>
      <c r="C728" s="77"/>
      <c r="F728" s="31"/>
      <c r="G728" s="31"/>
    </row>
    <row r="729" spans="2:7">
      <c r="B729" s="77"/>
      <c r="C729" s="77"/>
      <c r="F729" s="31"/>
      <c r="G729" s="31"/>
    </row>
    <row r="730" spans="2:7">
      <c r="B730" s="77"/>
      <c r="C730" s="77"/>
      <c r="F730" s="31"/>
      <c r="G730" s="31"/>
    </row>
    <row r="731" spans="2:7">
      <c r="B731" s="77"/>
      <c r="C731" s="77"/>
      <c r="F731" s="31"/>
      <c r="G731" s="31"/>
    </row>
    <row r="732" spans="2:7">
      <c r="B732" s="77"/>
      <c r="C732" s="77"/>
      <c r="F732" s="31"/>
      <c r="G732" s="31"/>
    </row>
    <row r="733" spans="2:7">
      <c r="B733" s="77"/>
      <c r="C733" s="77"/>
      <c r="F733" s="31"/>
      <c r="G733" s="31"/>
    </row>
    <row r="734" spans="2:7">
      <c r="B734" s="77"/>
      <c r="C734" s="77"/>
      <c r="F734" s="31"/>
      <c r="G734" s="31"/>
    </row>
    <row r="735" spans="2:7">
      <c r="B735" s="77"/>
      <c r="C735" s="77"/>
      <c r="F735" s="31"/>
      <c r="G735" s="31"/>
    </row>
    <row r="736" spans="2:7">
      <c r="B736" s="77"/>
      <c r="C736" s="77"/>
      <c r="F736" s="31"/>
      <c r="G736" s="31"/>
    </row>
    <row r="737" spans="2:7">
      <c r="B737" s="77"/>
      <c r="C737" s="77"/>
      <c r="F737" s="31"/>
      <c r="G737" s="31"/>
    </row>
    <row r="738" spans="2:7">
      <c r="B738" s="77"/>
      <c r="C738" s="77"/>
      <c r="F738" s="31"/>
      <c r="G738" s="31"/>
    </row>
    <row r="739" spans="2:7">
      <c r="B739" s="77"/>
      <c r="C739" s="77"/>
      <c r="F739" s="31"/>
      <c r="G739" s="31"/>
    </row>
    <row r="740" spans="2:7">
      <c r="B740" s="77"/>
      <c r="C740" s="77"/>
      <c r="F740" s="31"/>
      <c r="G740" s="31"/>
    </row>
    <row r="741" spans="2:7">
      <c r="B741" s="77"/>
      <c r="C741" s="77"/>
      <c r="F741" s="31"/>
      <c r="G741" s="31"/>
    </row>
    <row r="742" spans="2:7">
      <c r="B742" s="77"/>
      <c r="C742" s="77"/>
      <c r="F742" s="31"/>
      <c r="G742" s="31"/>
    </row>
    <row r="743" spans="2:7">
      <c r="B743" s="77"/>
      <c r="C743" s="77"/>
      <c r="F743" s="31"/>
      <c r="G743" s="31"/>
    </row>
    <row r="744" spans="2:7">
      <c r="B744" s="77"/>
      <c r="C744" s="77"/>
      <c r="F744" s="31"/>
      <c r="G744" s="31"/>
    </row>
    <row r="745" spans="2:7">
      <c r="B745" s="77"/>
      <c r="C745" s="77"/>
      <c r="F745" s="31"/>
      <c r="G745" s="31"/>
    </row>
    <row r="746" spans="2:7">
      <c r="B746" s="77"/>
      <c r="C746" s="77"/>
      <c r="F746" s="31"/>
      <c r="G746" s="31"/>
    </row>
    <row r="747" spans="2:7">
      <c r="B747" s="77"/>
      <c r="C747" s="77"/>
      <c r="F747" s="31"/>
      <c r="G747" s="31"/>
    </row>
    <row r="748" spans="2:7">
      <c r="B748" s="77"/>
      <c r="C748" s="77"/>
      <c r="F748" s="31"/>
      <c r="G748" s="31"/>
    </row>
    <row r="749" spans="2:7">
      <c r="B749" s="77"/>
      <c r="C749" s="77"/>
      <c r="F749" s="31"/>
      <c r="G749" s="31"/>
    </row>
    <row r="750" spans="2:7">
      <c r="B750" s="77"/>
      <c r="C750" s="77"/>
      <c r="F750" s="31"/>
      <c r="G750" s="31"/>
    </row>
    <row r="751" spans="2:7">
      <c r="B751" s="77"/>
      <c r="C751" s="77"/>
      <c r="F751" s="31"/>
      <c r="G751" s="31"/>
    </row>
    <row r="752" spans="2:7">
      <c r="B752" s="77"/>
      <c r="C752" s="77"/>
      <c r="F752" s="31"/>
      <c r="G752" s="31"/>
    </row>
    <row r="753" spans="2:7">
      <c r="B753" s="77"/>
      <c r="C753" s="77"/>
      <c r="F753" s="31"/>
      <c r="G753" s="31"/>
    </row>
    <row r="754" spans="2:7">
      <c r="B754" s="77"/>
      <c r="C754" s="77"/>
      <c r="F754" s="31"/>
      <c r="G754" s="31"/>
    </row>
    <row r="755" spans="2:7">
      <c r="B755" s="77"/>
      <c r="C755" s="77"/>
      <c r="F755" s="31"/>
      <c r="G755" s="31"/>
    </row>
    <row r="756" spans="2:7">
      <c r="B756" s="77"/>
      <c r="C756" s="77"/>
      <c r="F756" s="31"/>
      <c r="G756" s="31"/>
    </row>
    <row r="757" spans="2:7">
      <c r="B757" s="77"/>
      <c r="C757" s="77"/>
      <c r="F757" s="31"/>
      <c r="G757" s="31"/>
    </row>
    <row r="758" spans="2:7">
      <c r="B758" s="77"/>
      <c r="C758" s="77"/>
      <c r="F758" s="31"/>
      <c r="G758" s="31"/>
    </row>
    <row r="759" spans="2:7">
      <c r="B759" s="77"/>
      <c r="C759" s="77"/>
      <c r="F759" s="31"/>
      <c r="G759" s="31"/>
    </row>
    <row r="760" spans="2:7">
      <c r="B760" s="77"/>
      <c r="C760" s="77"/>
      <c r="F760" s="31"/>
      <c r="G760" s="31"/>
    </row>
    <row r="761" spans="2:7">
      <c r="B761" s="77"/>
      <c r="C761" s="77"/>
      <c r="F761" s="31"/>
      <c r="G761" s="31"/>
    </row>
    <row r="762" spans="2:7">
      <c r="B762" s="77"/>
      <c r="C762" s="77"/>
      <c r="F762" s="31"/>
      <c r="G762" s="31"/>
    </row>
    <row r="763" spans="2:7">
      <c r="B763" s="77"/>
      <c r="C763" s="77"/>
      <c r="F763" s="31"/>
      <c r="G763" s="31"/>
    </row>
    <row r="764" spans="2:7">
      <c r="B764" s="77"/>
      <c r="C764" s="77"/>
      <c r="F764" s="31"/>
      <c r="G764" s="31"/>
    </row>
    <row r="765" spans="2:7">
      <c r="B765" s="77"/>
      <c r="C765" s="77"/>
      <c r="F765" s="31"/>
      <c r="G765" s="31"/>
    </row>
    <row r="766" spans="2:7">
      <c r="B766" s="77"/>
      <c r="C766" s="77"/>
      <c r="F766" s="31"/>
      <c r="G766" s="31"/>
    </row>
    <row r="767" spans="2:7">
      <c r="B767" s="77"/>
      <c r="C767" s="77"/>
      <c r="F767" s="31"/>
      <c r="G767" s="31"/>
    </row>
    <row r="768" spans="2:7">
      <c r="B768" s="77"/>
      <c r="C768" s="77"/>
      <c r="F768" s="31"/>
      <c r="G768" s="31"/>
    </row>
    <row r="769" spans="2:7">
      <c r="B769" s="77"/>
      <c r="C769" s="77"/>
      <c r="F769" s="31"/>
      <c r="G769" s="31"/>
    </row>
    <row r="770" spans="2:7">
      <c r="B770" s="77"/>
      <c r="C770" s="77"/>
      <c r="F770" s="31"/>
      <c r="G770" s="31"/>
    </row>
    <row r="771" spans="2:7">
      <c r="B771" s="77"/>
      <c r="C771" s="77"/>
      <c r="F771" s="31"/>
      <c r="G771" s="31"/>
    </row>
    <row r="772" spans="2:7">
      <c r="B772" s="77"/>
      <c r="C772" s="77"/>
      <c r="F772" s="31"/>
      <c r="G772" s="31"/>
    </row>
    <row r="773" spans="2:7">
      <c r="B773" s="77"/>
      <c r="C773" s="77"/>
      <c r="F773" s="31"/>
      <c r="G773" s="31"/>
    </row>
    <row r="774" spans="2:7">
      <c r="B774" s="77"/>
      <c r="C774" s="77"/>
      <c r="F774" s="31"/>
      <c r="G774" s="31"/>
    </row>
    <row r="775" spans="2:7">
      <c r="B775" s="77"/>
      <c r="C775" s="77"/>
      <c r="F775" s="31"/>
      <c r="G775" s="31"/>
    </row>
    <row r="776" spans="2:7">
      <c r="B776" s="77"/>
      <c r="C776" s="77"/>
      <c r="F776" s="31"/>
      <c r="G776" s="31"/>
    </row>
    <row r="777" spans="2:7">
      <c r="B777" s="77"/>
      <c r="C777" s="77"/>
      <c r="F777" s="31"/>
      <c r="G777" s="31"/>
    </row>
    <row r="778" spans="2:7">
      <c r="B778" s="77"/>
      <c r="C778" s="77"/>
      <c r="F778" s="31"/>
      <c r="G778" s="31"/>
    </row>
    <row r="779" spans="2:7">
      <c r="B779" s="77"/>
      <c r="C779" s="77"/>
      <c r="F779" s="31"/>
      <c r="G779" s="31"/>
    </row>
    <row r="780" spans="2:7">
      <c r="B780" s="77"/>
      <c r="C780" s="77"/>
      <c r="F780" s="31"/>
      <c r="G780" s="31"/>
    </row>
    <row r="781" spans="2:7">
      <c r="B781" s="77"/>
      <c r="C781" s="77"/>
      <c r="F781" s="31"/>
      <c r="G781" s="31"/>
    </row>
    <row r="782" spans="2:7">
      <c r="B782" s="77"/>
      <c r="C782" s="77"/>
      <c r="F782" s="31"/>
      <c r="G782" s="31"/>
    </row>
    <row r="783" spans="2:7">
      <c r="B783" s="77"/>
      <c r="C783" s="77"/>
      <c r="F783" s="31"/>
      <c r="G783" s="31"/>
    </row>
    <row r="784" spans="2:7">
      <c r="B784" s="77"/>
      <c r="C784" s="77"/>
      <c r="F784" s="31"/>
      <c r="G784" s="31"/>
    </row>
    <row r="785" spans="2:7">
      <c r="B785" s="77"/>
      <c r="C785" s="77"/>
      <c r="F785" s="31"/>
      <c r="G785" s="31"/>
    </row>
    <row r="786" spans="2:7">
      <c r="B786" s="77"/>
      <c r="C786" s="77"/>
      <c r="F786" s="31"/>
      <c r="G786" s="31"/>
    </row>
    <row r="787" spans="2:7">
      <c r="B787" s="77"/>
      <c r="C787" s="77"/>
      <c r="F787" s="31"/>
      <c r="G787" s="31"/>
    </row>
    <row r="788" spans="2:7">
      <c r="B788" s="77"/>
      <c r="C788" s="77"/>
      <c r="F788" s="31"/>
      <c r="G788" s="31"/>
    </row>
    <row r="789" spans="2:7">
      <c r="B789" s="77"/>
      <c r="C789" s="77"/>
      <c r="F789" s="31"/>
      <c r="G789" s="31"/>
    </row>
    <row r="790" spans="2:7">
      <c r="B790" s="77"/>
      <c r="C790" s="77"/>
      <c r="F790" s="31"/>
      <c r="G790" s="31"/>
    </row>
    <row r="791" spans="2:7">
      <c r="B791" s="77"/>
      <c r="C791" s="77"/>
      <c r="F791" s="31"/>
      <c r="G791" s="31"/>
    </row>
    <row r="792" spans="2:7">
      <c r="B792" s="77"/>
      <c r="C792" s="77"/>
      <c r="F792" s="31"/>
      <c r="G792" s="31"/>
    </row>
    <row r="793" spans="2:7">
      <c r="B793" s="77"/>
      <c r="C793" s="77"/>
      <c r="F793" s="31"/>
      <c r="G793" s="31"/>
    </row>
    <row r="794" spans="2:7">
      <c r="B794" s="77"/>
      <c r="C794" s="77"/>
      <c r="F794" s="31"/>
      <c r="G794" s="31"/>
    </row>
    <row r="795" spans="2:7">
      <c r="B795" s="77"/>
      <c r="C795" s="77"/>
      <c r="F795" s="31"/>
      <c r="G795" s="31"/>
    </row>
    <row r="796" spans="2:7">
      <c r="B796" s="77"/>
      <c r="C796" s="77"/>
      <c r="F796" s="31"/>
      <c r="G796" s="31"/>
    </row>
    <row r="797" spans="2:7">
      <c r="B797" s="77"/>
      <c r="C797" s="77"/>
      <c r="F797" s="31"/>
      <c r="G797" s="31"/>
    </row>
    <row r="798" spans="2:7">
      <c r="B798" s="77"/>
      <c r="C798" s="77"/>
      <c r="F798" s="31"/>
      <c r="G798" s="31"/>
    </row>
    <row r="799" spans="2:7">
      <c r="B799" s="77"/>
      <c r="C799" s="77"/>
      <c r="F799" s="31"/>
      <c r="G799" s="31"/>
    </row>
    <row r="800" spans="2:7">
      <c r="B800" s="77"/>
      <c r="C800" s="77"/>
      <c r="F800" s="31"/>
      <c r="G800" s="31"/>
    </row>
    <row r="801" spans="2:7">
      <c r="B801" s="77"/>
      <c r="C801" s="77"/>
      <c r="F801" s="31"/>
      <c r="G801" s="31"/>
    </row>
    <row r="802" spans="2:7">
      <c r="B802" s="77"/>
      <c r="C802" s="77"/>
      <c r="F802" s="31"/>
      <c r="G802" s="31"/>
    </row>
    <row r="803" spans="2:7">
      <c r="B803" s="77"/>
      <c r="C803" s="77"/>
      <c r="F803" s="31"/>
      <c r="G803" s="31"/>
    </row>
    <row r="804" spans="2:7">
      <c r="B804" s="77"/>
      <c r="C804" s="77"/>
      <c r="F804" s="31"/>
      <c r="G804" s="31"/>
    </row>
    <row r="805" spans="2:7">
      <c r="B805" s="77"/>
      <c r="C805" s="77"/>
      <c r="F805" s="31"/>
      <c r="G805" s="31"/>
    </row>
    <row r="806" spans="2:7">
      <c r="B806" s="77"/>
      <c r="C806" s="77"/>
      <c r="F806" s="31"/>
      <c r="G806" s="31"/>
    </row>
    <row r="807" spans="2:7">
      <c r="B807" s="77"/>
      <c r="C807" s="77"/>
      <c r="F807" s="31"/>
      <c r="G807" s="31"/>
    </row>
    <row r="808" spans="2:7">
      <c r="B808" s="77"/>
      <c r="C808" s="77"/>
      <c r="F808" s="31"/>
      <c r="G808" s="31"/>
    </row>
    <row r="809" spans="2:7">
      <c r="B809" s="77"/>
      <c r="C809" s="77"/>
      <c r="F809" s="31"/>
      <c r="G809" s="31"/>
    </row>
    <row r="810" spans="2:7">
      <c r="B810" s="77"/>
      <c r="C810" s="77"/>
      <c r="F810" s="31"/>
      <c r="G810" s="31"/>
    </row>
    <row r="811" spans="2:7">
      <c r="B811" s="77"/>
      <c r="C811" s="77"/>
      <c r="F811" s="31"/>
      <c r="G811" s="31"/>
    </row>
    <row r="812" spans="2:7">
      <c r="B812" s="77"/>
      <c r="C812" s="77"/>
      <c r="F812" s="31"/>
      <c r="G812" s="31"/>
    </row>
    <row r="813" spans="2:7">
      <c r="B813" s="77"/>
      <c r="C813" s="77"/>
      <c r="F813" s="31"/>
      <c r="G813" s="31"/>
    </row>
    <row r="814" spans="2:7">
      <c r="B814" s="77"/>
      <c r="C814" s="77"/>
      <c r="F814" s="31"/>
      <c r="G814" s="31"/>
    </row>
    <row r="815" spans="2:7">
      <c r="B815" s="77"/>
      <c r="C815" s="77"/>
      <c r="F815" s="31"/>
      <c r="G815" s="31"/>
    </row>
    <row r="816" spans="2:7">
      <c r="B816" s="77"/>
      <c r="C816" s="77"/>
      <c r="F816" s="31"/>
      <c r="G816" s="31"/>
    </row>
    <row r="817" spans="2:7">
      <c r="B817" s="77"/>
      <c r="C817" s="77"/>
      <c r="F817" s="31"/>
      <c r="G817" s="31"/>
    </row>
    <row r="818" spans="2:7">
      <c r="B818" s="77"/>
      <c r="C818" s="77"/>
      <c r="F818" s="31"/>
      <c r="G818" s="31"/>
    </row>
    <row r="819" spans="2:7">
      <c r="B819" s="77"/>
      <c r="C819" s="77"/>
      <c r="F819" s="31"/>
      <c r="G819" s="31"/>
    </row>
    <row r="820" spans="2:7">
      <c r="B820" s="77"/>
      <c r="C820" s="77"/>
      <c r="F820" s="31"/>
      <c r="G820" s="31"/>
    </row>
    <row r="821" spans="2:7">
      <c r="B821" s="77"/>
      <c r="C821" s="77"/>
      <c r="F821" s="31"/>
      <c r="G821" s="31"/>
    </row>
    <row r="822" spans="2:7">
      <c r="B822" s="77"/>
      <c r="C822" s="77"/>
      <c r="F822" s="31"/>
      <c r="G822" s="31"/>
    </row>
    <row r="823" spans="2:7">
      <c r="B823" s="77"/>
      <c r="C823" s="77"/>
      <c r="F823" s="31"/>
      <c r="G823" s="31"/>
    </row>
    <row r="824" spans="2:7">
      <c r="B824" s="77"/>
      <c r="C824" s="77"/>
      <c r="F824" s="31"/>
      <c r="G824" s="31"/>
    </row>
    <row r="825" spans="2:7">
      <c r="B825" s="77"/>
      <c r="C825" s="77"/>
      <c r="F825" s="31"/>
      <c r="G825" s="31"/>
    </row>
    <row r="826" spans="2:7">
      <c r="B826" s="77"/>
      <c r="C826" s="77"/>
      <c r="F826" s="31"/>
      <c r="G826" s="31"/>
    </row>
    <row r="827" spans="2:7">
      <c r="B827" s="77"/>
      <c r="C827" s="77"/>
      <c r="F827" s="31"/>
      <c r="G827" s="31"/>
    </row>
    <row r="828" spans="2:7">
      <c r="B828" s="77"/>
      <c r="C828" s="77"/>
      <c r="F828" s="31"/>
      <c r="G828" s="31"/>
    </row>
    <row r="829" spans="2:7">
      <c r="B829" s="77"/>
      <c r="C829" s="77"/>
      <c r="F829" s="31"/>
      <c r="G829" s="31"/>
    </row>
    <row r="830" spans="2:7">
      <c r="B830" s="77"/>
      <c r="C830" s="77"/>
      <c r="F830" s="31"/>
      <c r="G830" s="31"/>
    </row>
    <row r="831" spans="2:7">
      <c r="B831" s="77"/>
      <c r="C831" s="77"/>
      <c r="F831" s="31"/>
      <c r="G831" s="31"/>
    </row>
    <row r="832" spans="2:7">
      <c r="B832" s="77"/>
      <c r="C832" s="77"/>
      <c r="F832" s="31"/>
      <c r="G832" s="31"/>
    </row>
    <row r="833" spans="2:7">
      <c r="B833" s="77"/>
      <c r="C833" s="77"/>
      <c r="F833" s="31"/>
      <c r="G833" s="31"/>
    </row>
    <row r="834" spans="2:7">
      <c r="B834" s="77"/>
      <c r="C834" s="77"/>
      <c r="F834" s="31"/>
      <c r="G834" s="31"/>
    </row>
    <row r="835" spans="2:7">
      <c r="B835" s="77"/>
      <c r="C835" s="77"/>
      <c r="F835" s="31"/>
      <c r="G835" s="31"/>
    </row>
    <row r="836" spans="2:7">
      <c r="B836" s="77"/>
      <c r="C836" s="77"/>
      <c r="F836" s="31"/>
      <c r="G836" s="31"/>
    </row>
    <row r="837" spans="2:7">
      <c r="B837" s="77"/>
      <c r="C837" s="77"/>
      <c r="F837" s="31"/>
      <c r="G837" s="31"/>
    </row>
    <row r="838" spans="2:7">
      <c r="B838" s="77"/>
      <c r="C838" s="77"/>
      <c r="F838" s="31"/>
      <c r="G838" s="31"/>
    </row>
    <row r="839" spans="2:7">
      <c r="B839" s="77"/>
      <c r="C839" s="77"/>
      <c r="F839" s="31"/>
      <c r="G839" s="31"/>
    </row>
    <row r="840" spans="2:7">
      <c r="B840" s="77"/>
      <c r="C840" s="77"/>
      <c r="F840" s="31"/>
      <c r="G840" s="31"/>
    </row>
    <row r="841" spans="2:7">
      <c r="B841" s="77"/>
      <c r="C841" s="77"/>
      <c r="F841" s="31"/>
      <c r="G841" s="31"/>
    </row>
    <row r="842" spans="2:7">
      <c r="B842" s="77"/>
      <c r="C842" s="77"/>
      <c r="F842" s="31"/>
      <c r="G842" s="31"/>
    </row>
    <row r="843" spans="2:7">
      <c r="B843" s="77"/>
      <c r="C843" s="77"/>
      <c r="F843" s="31"/>
      <c r="G843" s="31"/>
    </row>
    <row r="844" spans="2:7">
      <c r="B844" s="77"/>
      <c r="C844" s="77"/>
      <c r="F844" s="31"/>
      <c r="G844" s="31"/>
    </row>
    <row r="845" spans="2:7">
      <c r="B845" s="77"/>
      <c r="C845" s="77"/>
      <c r="F845" s="31"/>
      <c r="G845" s="31"/>
    </row>
    <row r="846" spans="2:7">
      <c r="B846" s="77"/>
      <c r="C846" s="77"/>
      <c r="F846" s="31"/>
      <c r="G846" s="31"/>
    </row>
    <row r="847" spans="2:7">
      <c r="B847" s="77"/>
      <c r="C847" s="77"/>
      <c r="F847" s="31"/>
      <c r="G847" s="31"/>
    </row>
    <row r="848" spans="2:7">
      <c r="B848" s="77"/>
      <c r="C848" s="77"/>
      <c r="F848" s="31"/>
      <c r="G848" s="31"/>
    </row>
    <row r="849" spans="2:7">
      <c r="B849" s="77"/>
      <c r="C849" s="77"/>
      <c r="F849" s="31"/>
      <c r="G849" s="31"/>
    </row>
    <row r="850" spans="2:7">
      <c r="B850" s="77"/>
      <c r="C850" s="77"/>
      <c r="F850" s="31"/>
      <c r="G850" s="31"/>
    </row>
    <row r="851" spans="2:7">
      <c r="B851" s="77"/>
      <c r="C851" s="77"/>
      <c r="F851" s="31"/>
      <c r="G851" s="31"/>
    </row>
    <row r="852" spans="2:7">
      <c r="B852" s="77"/>
      <c r="C852" s="77"/>
      <c r="F852" s="31"/>
      <c r="G852" s="31"/>
    </row>
    <row r="853" spans="2:7">
      <c r="B853" s="77"/>
      <c r="C853" s="77"/>
      <c r="F853" s="31"/>
      <c r="G853" s="31"/>
    </row>
    <row r="854" spans="2:7">
      <c r="B854" s="77"/>
      <c r="C854" s="77"/>
      <c r="F854" s="31"/>
      <c r="G854" s="31"/>
    </row>
    <row r="855" spans="2:7">
      <c r="B855" s="77"/>
      <c r="C855" s="77"/>
      <c r="F855" s="31"/>
      <c r="G855" s="31"/>
    </row>
    <row r="856" spans="2:7">
      <c r="B856" s="77"/>
      <c r="C856" s="77"/>
      <c r="F856" s="31"/>
      <c r="G856" s="31"/>
    </row>
    <row r="857" spans="2:7">
      <c r="B857" s="77"/>
      <c r="C857" s="77"/>
      <c r="F857" s="31"/>
      <c r="G857" s="31"/>
    </row>
    <row r="858" spans="2:7">
      <c r="B858" s="77"/>
      <c r="C858" s="77"/>
      <c r="F858" s="31"/>
      <c r="G858" s="31"/>
    </row>
    <row r="859" spans="2:7">
      <c r="B859" s="77"/>
      <c r="C859" s="77"/>
      <c r="F859" s="31"/>
      <c r="G859" s="31"/>
    </row>
    <row r="860" spans="2:7">
      <c r="B860" s="77"/>
      <c r="C860" s="77"/>
      <c r="F860" s="31"/>
      <c r="G860" s="31"/>
    </row>
    <row r="861" spans="2:7">
      <c r="B861" s="77"/>
      <c r="C861" s="77"/>
      <c r="F861" s="31"/>
      <c r="G861" s="31"/>
    </row>
    <row r="862" spans="2:7">
      <c r="B862" s="77"/>
      <c r="C862" s="77"/>
      <c r="F862" s="31"/>
      <c r="G862" s="31"/>
    </row>
    <row r="863" spans="2:7">
      <c r="B863" s="77"/>
      <c r="C863" s="77"/>
      <c r="F863" s="31"/>
      <c r="G863" s="31"/>
    </row>
    <row r="864" spans="2:7">
      <c r="B864" s="77"/>
      <c r="C864" s="77"/>
      <c r="F864" s="31"/>
      <c r="G864" s="31"/>
    </row>
    <row r="865" spans="2:7">
      <c r="B865" s="77"/>
      <c r="C865" s="77"/>
      <c r="F865" s="31"/>
      <c r="G865" s="31"/>
    </row>
    <row r="866" spans="2:7">
      <c r="B866" s="77"/>
      <c r="C866" s="77"/>
      <c r="F866" s="31"/>
      <c r="G866" s="31"/>
    </row>
    <row r="867" spans="2:7">
      <c r="B867" s="77"/>
      <c r="C867" s="77"/>
      <c r="F867" s="31"/>
      <c r="G867" s="31"/>
    </row>
    <row r="868" spans="2:7">
      <c r="B868" s="77"/>
      <c r="C868" s="77"/>
      <c r="F868" s="31"/>
      <c r="G868" s="31"/>
    </row>
    <row r="869" spans="2:7">
      <c r="B869" s="77"/>
      <c r="C869" s="77"/>
      <c r="F869" s="31"/>
      <c r="G869" s="31"/>
    </row>
    <row r="870" spans="2:7">
      <c r="B870" s="77"/>
      <c r="C870" s="77"/>
      <c r="F870" s="31"/>
      <c r="G870" s="31"/>
    </row>
    <row r="871" spans="2:7">
      <c r="B871" s="77"/>
      <c r="C871" s="77"/>
      <c r="F871" s="31"/>
      <c r="G871" s="31"/>
    </row>
    <row r="872" spans="2:7">
      <c r="B872" s="77"/>
      <c r="C872" s="77"/>
      <c r="F872" s="31"/>
      <c r="G872" s="31"/>
    </row>
    <row r="873" spans="2:7">
      <c r="B873" s="77"/>
      <c r="C873" s="77"/>
      <c r="F873" s="31"/>
      <c r="G873" s="31"/>
    </row>
    <row r="874" spans="2:7">
      <c r="B874" s="77"/>
      <c r="C874" s="77"/>
      <c r="F874" s="31"/>
      <c r="G874" s="31"/>
    </row>
    <row r="875" spans="2:7">
      <c r="B875" s="77"/>
      <c r="C875" s="77"/>
      <c r="F875" s="31"/>
      <c r="G875" s="31"/>
    </row>
    <row r="876" spans="2:7">
      <c r="B876" s="77"/>
      <c r="C876" s="77"/>
      <c r="F876" s="31"/>
      <c r="G876" s="31"/>
    </row>
    <row r="877" spans="2:7">
      <c r="B877" s="77"/>
      <c r="C877" s="77"/>
      <c r="F877" s="31"/>
      <c r="G877" s="31"/>
    </row>
    <row r="878" spans="2:7">
      <c r="B878" s="77"/>
      <c r="C878" s="77"/>
      <c r="F878" s="31"/>
      <c r="G878" s="31"/>
    </row>
    <row r="879" spans="2:7">
      <c r="B879" s="77"/>
      <c r="C879" s="77"/>
      <c r="F879" s="31"/>
      <c r="G879" s="31"/>
    </row>
    <row r="880" spans="2:7">
      <c r="B880" s="77"/>
      <c r="C880" s="77"/>
      <c r="F880" s="31"/>
      <c r="G880" s="31"/>
    </row>
    <row r="881" spans="2:7">
      <c r="B881" s="77"/>
      <c r="C881" s="77"/>
      <c r="F881" s="31"/>
      <c r="G881" s="31"/>
    </row>
    <row r="882" spans="2:7">
      <c r="B882" s="77"/>
      <c r="C882" s="77"/>
      <c r="F882" s="31"/>
      <c r="G882" s="31"/>
    </row>
    <row r="883" spans="2:7">
      <c r="B883" s="77"/>
      <c r="C883" s="77"/>
      <c r="F883" s="31"/>
      <c r="G883" s="31"/>
    </row>
    <row r="884" spans="2:7">
      <c r="B884" s="77"/>
      <c r="C884" s="77"/>
      <c r="F884" s="31"/>
      <c r="G884" s="31"/>
    </row>
    <row r="885" spans="2:7">
      <c r="B885" s="77"/>
      <c r="C885" s="77"/>
      <c r="F885" s="31"/>
      <c r="G885" s="31"/>
    </row>
    <row r="886" spans="2:7">
      <c r="B886" s="77"/>
      <c r="C886" s="77"/>
      <c r="F886" s="31"/>
      <c r="G886" s="31"/>
    </row>
    <row r="887" spans="2:7">
      <c r="B887" s="77"/>
      <c r="C887" s="77"/>
      <c r="F887" s="31"/>
      <c r="G887" s="31"/>
    </row>
    <row r="888" spans="2:7">
      <c r="B888" s="77"/>
      <c r="C888" s="77"/>
      <c r="F888" s="31"/>
      <c r="G888" s="31"/>
    </row>
    <row r="889" spans="2:7">
      <c r="B889" s="77"/>
      <c r="C889" s="77"/>
      <c r="F889" s="31"/>
      <c r="G889" s="31"/>
    </row>
    <row r="890" spans="2:7">
      <c r="B890" s="77"/>
      <c r="C890" s="77"/>
      <c r="F890" s="31"/>
      <c r="G890" s="31"/>
    </row>
    <row r="891" spans="2:7">
      <c r="B891" s="77"/>
      <c r="C891" s="77"/>
      <c r="F891" s="31"/>
      <c r="G891" s="31"/>
    </row>
    <row r="892" spans="2:7">
      <c r="B892" s="77"/>
      <c r="C892" s="77"/>
      <c r="F892" s="31"/>
      <c r="G892" s="31"/>
    </row>
    <row r="893" spans="2:7">
      <c r="B893" s="77"/>
      <c r="C893" s="77"/>
      <c r="F893" s="31"/>
      <c r="G893" s="31"/>
    </row>
    <row r="894" spans="2:7">
      <c r="B894" s="77"/>
      <c r="C894" s="77"/>
      <c r="F894" s="31"/>
      <c r="G894" s="31"/>
    </row>
    <row r="895" spans="2:7">
      <c r="B895" s="77"/>
      <c r="C895" s="77"/>
      <c r="F895" s="31"/>
      <c r="G895" s="31"/>
    </row>
    <row r="896" spans="2:7">
      <c r="B896" s="77"/>
      <c r="C896" s="77"/>
      <c r="F896" s="31"/>
      <c r="G896" s="31"/>
    </row>
    <row r="897" spans="2:7">
      <c r="B897" s="77"/>
      <c r="C897" s="77"/>
      <c r="F897" s="31"/>
      <c r="G897" s="31"/>
    </row>
    <row r="898" spans="2:7">
      <c r="B898" s="77"/>
      <c r="C898" s="77"/>
      <c r="F898" s="31"/>
      <c r="G898" s="31"/>
    </row>
    <row r="899" spans="2:7">
      <c r="B899" s="77"/>
      <c r="C899" s="77"/>
      <c r="F899" s="31"/>
      <c r="G899" s="31"/>
    </row>
    <row r="900" spans="2:7">
      <c r="B900" s="77"/>
      <c r="C900" s="77"/>
      <c r="F900" s="31"/>
      <c r="G900" s="31"/>
    </row>
    <row r="901" spans="2:7">
      <c r="B901" s="77"/>
      <c r="C901" s="77"/>
      <c r="F901" s="31"/>
      <c r="G901" s="31"/>
    </row>
    <row r="902" spans="2:7">
      <c r="B902" s="77"/>
      <c r="C902" s="77"/>
      <c r="F902" s="31"/>
      <c r="G902" s="31"/>
    </row>
    <row r="903" spans="2:7">
      <c r="B903" s="77"/>
      <c r="C903" s="77"/>
      <c r="F903" s="31"/>
      <c r="G903" s="31"/>
    </row>
    <row r="904" spans="2:7">
      <c r="B904" s="77"/>
      <c r="C904" s="77"/>
      <c r="F904" s="31"/>
      <c r="G904" s="31"/>
    </row>
    <row r="905" spans="2:7">
      <c r="B905" s="77"/>
      <c r="C905" s="77"/>
      <c r="F905" s="31"/>
      <c r="G905" s="31"/>
    </row>
    <row r="906" spans="2:7">
      <c r="B906" s="77"/>
      <c r="C906" s="77"/>
      <c r="F906" s="31"/>
      <c r="G906" s="31"/>
    </row>
    <row r="907" spans="2:7">
      <c r="B907" s="77"/>
      <c r="C907" s="77"/>
      <c r="F907" s="31"/>
      <c r="G907" s="31"/>
    </row>
    <row r="908" spans="2:7">
      <c r="B908" s="77"/>
      <c r="C908" s="77"/>
      <c r="F908" s="31"/>
      <c r="G908" s="31"/>
    </row>
    <row r="909" spans="2:7">
      <c r="B909" s="77"/>
      <c r="C909" s="77"/>
      <c r="F909" s="31"/>
      <c r="G909" s="31"/>
    </row>
    <row r="910" spans="2:7">
      <c r="B910" s="77"/>
      <c r="C910" s="77"/>
      <c r="F910" s="31"/>
      <c r="G910" s="31"/>
    </row>
    <row r="911" spans="2:7">
      <c r="B911" s="77"/>
      <c r="C911" s="77"/>
      <c r="F911" s="31"/>
      <c r="G911" s="31"/>
    </row>
    <row r="912" spans="2:7">
      <c r="B912" s="77"/>
      <c r="C912" s="77"/>
      <c r="F912" s="31"/>
      <c r="G912" s="31"/>
    </row>
    <row r="913" spans="2:7">
      <c r="B913" s="77"/>
      <c r="C913" s="77"/>
      <c r="F913" s="31"/>
      <c r="G913" s="31"/>
    </row>
    <row r="914" spans="2:7">
      <c r="B914" s="77"/>
      <c r="C914" s="77"/>
      <c r="F914" s="31"/>
      <c r="G914" s="31"/>
    </row>
    <row r="915" spans="2:7">
      <c r="B915" s="77"/>
      <c r="C915" s="77"/>
      <c r="F915" s="31"/>
      <c r="G915" s="31"/>
    </row>
    <row r="916" spans="2:7">
      <c r="B916" s="77"/>
      <c r="C916" s="77"/>
      <c r="F916" s="31"/>
      <c r="G916" s="31"/>
    </row>
    <row r="917" spans="2:7">
      <c r="B917" s="77"/>
      <c r="C917" s="77"/>
      <c r="F917" s="31"/>
      <c r="G917" s="31"/>
    </row>
    <row r="918" spans="2:7">
      <c r="B918" s="77"/>
      <c r="C918" s="77"/>
      <c r="F918" s="31"/>
      <c r="G918" s="31"/>
    </row>
    <row r="919" spans="2:7">
      <c r="B919" s="77"/>
      <c r="C919" s="77"/>
      <c r="F919" s="31"/>
      <c r="G919" s="31"/>
    </row>
    <row r="920" spans="2:7">
      <c r="B920" s="77"/>
      <c r="C920" s="77"/>
      <c r="F920" s="31"/>
      <c r="G920" s="31"/>
    </row>
    <row r="921" spans="2:7">
      <c r="B921" s="77"/>
      <c r="C921" s="77"/>
      <c r="F921" s="31"/>
      <c r="G921" s="31"/>
    </row>
    <row r="922" spans="2:7">
      <c r="B922" s="77"/>
      <c r="C922" s="77"/>
      <c r="F922" s="31"/>
      <c r="G922" s="31"/>
    </row>
    <row r="923" spans="2:7">
      <c r="B923" s="77"/>
      <c r="C923" s="77"/>
      <c r="F923" s="31"/>
      <c r="G923" s="31"/>
    </row>
    <row r="924" spans="2:7">
      <c r="B924" s="77"/>
      <c r="C924" s="77"/>
      <c r="F924" s="31"/>
      <c r="G924" s="31"/>
    </row>
    <row r="925" spans="2:7">
      <c r="B925" s="77"/>
      <c r="C925" s="77"/>
      <c r="F925" s="31"/>
      <c r="G925" s="31"/>
    </row>
    <row r="926" spans="2:7">
      <c r="B926" s="77"/>
      <c r="C926" s="77"/>
      <c r="F926" s="31"/>
      <c r="G926" s="31"/>
    </row>
    <row r="927" spans="2:7">
      <c r="B927" s="77"/>
      <c r="C927" s="77"/>
      <c r="F927" s="31"/>
      <c r="G927" s="31"/>
    </row>
    <row r="928" spans="2:7">
      <c r="B928" s="77"/>
      <c r="C928" s="77"/>
      <c r="F928" s="31"/>
      <c r="G928" s="31"/>
    </row>
    <row r="929" spans="2:7">
      <c r="B929" s="77"/>
      <c r="C929" s="77"/>
      <c r="F929" s="31"/>
      <c r="G929" s="31"/>
    </row>
    <row r="930" spans="2:7">
      <c r="B930" s="77"/>
      <c r="C930" s="77"/>
      <c r="F930" s="31"/>
      <c r="G930" s="31"/>
    </row>
    <row r="931" spans="2:7">
      <c r="B931" s="77"/>
      <c r="C931" s="77"/>
      <c r="F931" s="31"/>
      <c r="G931" s="31"/>
    </row>
    <row r="932" spans="2:7">
      <c r="B932" s="77"/>
      <c r="C932" s="77"/>
      <c r="F932" s="31"/>
      <c r="G932" s="31"/>
    </row>
    <row r="933" spans="2:7">
      <c r="B933" s="77"/>
      <c r="C933" s="77"/>
      <c r="F933" s="31"/>
      <c r="G933" s="31"/>
    </row>
    <row r="934" spans="2:7">
      <c r="B934" s="77"/>
      <c r="C934" s="77"/>
      <c r="F934" s="31"/>
      <c r="G934" s="31"/>
    </row>
    <row r="935" spans="2:7">
      <c r="B935" s="77"/>
      <c r="C935" s="77"/>
      <c r="F935" s="31"/>
      <c r="G935" s="31"/>
    </row>
    <row r="936" spans="2:7">
      <c r="B936" s="77"/>
      <c r="C936" s="77"/>
      <c r="F936" s="31"/>
      <c r="G936" s="31"/>
    </row>
    <row r="937" spans="2:7">
      <c r="B937" s="77"/>
      <c r="C937" s="77"/>
      <c r="F937" s="31"/>
      <c r="G937" s="31"/>
    </row>
    <row r="938" spans="2:7">
      <c r="B938" s="77"/>
      <c r="C938" s="77"/>
      <c r="F938" s="31"/>
      <c r="G938" s="31"/>
    </row>
    <row r="939" spans="2:7">
      <c r="B939" s="77"/>
      <c r="C939" s="77"/>
      <c r="F939" s="31"/>
      <c r="G939" s="31"/>
    </row>
    <row r="940" spans="2:7">
      <c r="B940" s="77"/>
      <c r="C940" s="77"/>
      <c r="F940" s="31"/>
      <c r="G940" s="31"/>
    </row>
    <row r="941" spans="2:7">
      <c r="B941" s="77"/>
      <c r="C941" s="77"/>
      <c r="F941" s="31"/>
      <c r="G941" s="31"/>
    </row>
    <row r="942" spans="2:7">
      <c r="B942" s="77"/>
      <c r="C942" s="77"/>
      <c r="F942" s="31"/>
      <c r="G942" s="31"/>
    </row>
    <row r="943" spans="2:7">
      <c r="B943" s="77"/>
      <c r="C943" s="77"/>
      <c r="F943" s="31"/>
      <c r="G943" s="31"/>
    </row>
    <row r="944" spans="2:7">
      <c r="B944" s="77"/>
      <c r="C944" s="77"/>
      <c r="F944" s="31"/>
      <c r="G944" s="31"/>
    </row>
    <row r="945" spans="2:7">
      <c r="B945" s="77"/>
      <c r="C945" s="77"/>
      <c r="F945" s="31"/>
      <c r="G945" s="31"/>
    </row>
    <row r="946" spans="2:7">
      <c r="B946" s="77"/>
      <c r="C946" s="77"/>
      <c r="F946" s="31"/>
      <c r="G946" s="31"/>
    </row>
    <row r="947" spans="2:7">
      <c r="B947" s="77"/>
      <c r="C947" s="77"/>
      <c r="F947" s="31"/>
      <c r="G947" s="31"/>
    </row>
    <row r="948" spans="2:7">
      <c r="B948" s="77"/>
      <c r="C948" s="77"/>
      <c r="F948" s="31"/>
      <c r="G948" s="31"/>
    </row>
    <row r="949" spans="2:7">
      <c r="B949" s="77"/>
      <c r="C949" s="77"/>
      <c r="F949" s="31"/>
      <c r="G949" s="31"/>
    </row>
    <row r="950" spans="2:7">
      <c r="B950" s="77"/>
      <c r="C950" s="77"/>
      <c r="F950" s="31"/>
      <c r="G950" s="31"/>
    </row>
    <row r="951" spans="2:7">
      <c r="B951" s="77"/>
      <c r="C951" s="77"/>
      <c r="F951" s="31"/>
      <c r="G951" s="31"/>
    </row>
    <row r="952" spans="2:7">
      <c r="B952" s="77"/>
      <c r="C952" s="77"/>
      <c r="F952" s="31"/>
      <c r="G952" s="31"/>
    </row>
    <row r="953" spans="2:7">
      <c r="B953" s="77"/>
      <c r="C953" s="77"/>
      <c r="F953" s="31"/>
      <c r="G953" s="31"/>
    </row>
    <row r="954" spans="2:7">
      <c r="B954" s="77"/>
      <c r="C954" s="77"/>
      <c r="F954" s="31"/>
      <c r="G954" s="31"/>
    </row>
    <row r="955" spans="2:7">
      <c r="B955" s="77"/>
      <c r="C955" s="77"/>
      <c r="F955" s="31"/>
      <c r="G955" s="31"/>
    </row>
    <row r="956" spans="2:7">
      <c r="B956" s="77"/>
      <c r="C956" s="77"/>
      <c r="F956" s="31"/>
      <c r="G956" s="31"/>
    </row>
    <row r="957" spans="2:7">
      <c r="B957" s="77"/>
      <c r="C957" s="77"/>
      <c r="F957" s="31"/>
      <c r="G957" s="31"/>
    </row>
    <row r="958" spans="2:7">
      <c r="B958" s="77"/>
      <c r="C958" s="77"/>
      <c r="F958" s="31"/>
      <c r="G958" s="31"/>
    </row>
    <row r="959" spans="2:7">
      <c r="B959" s="77"/>
      <c r="C959" s="77"/>
      <c r="F959" s="31"/>
      <c r="G959" s="31"/>
    </row>
    <row r="960" spans="2:7">
      <c r="B960" s="77"/>
      <c r="C960" s="77"/>
      <c r="F960" s="31"/>
      <c r="G960" s="31"/>
    </row>
    <row r="961" spans="2:7">
      <c r="B961" s="77"/>
      <c r="C961" s="77"/>
      <c r="F961" s="31"/>
      <c r="G961" s="31"/>
    </row>
    <row r="962" spans="2:7">
      <c r="B962" s="77"/>
      <c r="C962" s="77"/>
      <c r="F962" s="31"/>
      <c r="G962" s="31"/>
    </row>
    <row r="963" spans="2:7">
      <c r="B963" s="77"/>
      <c r="C963" s="77"/>
      <c r="F963" s="31"/>
      <c r="G963" s="31"/>
    </row>
    <row r="964" spans="2:7">
      <c r="B964" s="77"/>
      <c r="C964" s="77"/>
      <c r="F964" s="31"/>
      <c r="G964" s="31"/>
    </row>
    <row r="965" spans="2:7">
      <c r="B965" s="77"/>
      <c r="C965" s="77"/>
      <c r="F965" s="31"/>
      <c r="G965" s="31"/>
    </row>
    <row r="966" spans="2:7">
      <c r="B966" s="77"/>
      <c r="C966" s="77"/>
      <c r="F966" s="31"/>
      <c r="G966" s="31"/>
    </row>
    <row r="967" spans="2:7">
      <c r="B967" s="77"/>
      <c r="C967" s="77"/>
      <c r="F967" s="31"/>
      <c r="G967" s="31"/>
    </row>
    <row r="968" spans="2:7">
      <c r="B968" s="77"/>
      <c r="C968" s="77"/>
      <c r="F968" s="31"/>
      <c r="G968" s="31"/>
    </row>
    <row r="969" spans="2:7">
      <c r="B969" s="77"/>
      <c r="C969" s="77"/>
      <c r="F969" s="31"/>
      <c r="G969" s="31"/>
    </row>
    <row r="970" spans="2:7">
      <c r="B970" s="77"/>
      <c r="C970" s="77"/>
      <c r="F970" s="31"/>
      <c r="G970" s="31"/>
    </row>
    <row r="971" spans="2:7">
      <c r="B971" s="77"/>
      <c r="C971" s="77"/>
      <c r="F971" s="31"/>
      <c r="G971" s="31"/>
    </row>
    <row r="972" spans="2:7">
      <c r="B972" s="77"/>
      <c r="C972" s="77"/>
      <c r="F972" s="31"/>
      <c r="G972" s="31"/>
    </row>
    <row r="973" spans="2:7">
      <c r="B973" s="77"/>
      <c r="C973" s="77"/>
      <c r="F973" s="31"/>
      <c r="G973" s="31"/>
    </row>
    <row r="974" spans="2:7">
      <c r="B974" s="77"/>
      <c r="C974" s="77"/>
      <c r="F974" s="31"/>
      <c r="G974" s="31"/>
    </row>
    <row r="975" spans="2:7">
      <c r="B975" s="77"/>
      <c r="C975" s="77"/>
      <c r="F975" s="31"/>
      <c r="G975" s="31"/>
    </row>
    <row r="976" spans="2:7">
      <c r="B976" s="77"/>
      <c r="C976" s="77"/>
      <c r="F976" s="31"/>
      <c r="G976" s="31"/>
    </row>
    <row r="977" spans="2:7">
      <c r="B977" s="77"/>
      <c r="C977" s="77"/>
      <c r="F977" s="31"/>
      <c r="G977" s="31"/>
    </row>
    <row r="978" spans="2:7">
      <c r="B978" s="77"/>
      <c r="C978" s="77"/>
      <c r="F978" s="31"/>
      <c r="G978" s="31"/>
    </row>
    <row r="979" spans="2:7">
      <c r="B979" s="77"/>
      <c r="C979" s="77"/>
      <c r="F979" s="31"/>
      <c r="G979" s="31"/>
    </row>
    <row r="980" spans="2:7">
      <c r="B980" s="77"/>
      <c r="C980" s="77"/>
      <c r="F980" s="31"/>
      <c r="G980" s="31"/>
    </row>
    <row r="981" spans="2:7">
      <c r="B981" s="77"/>
      <c r="C981" s="77"/>
      <c r="F981" s="31"/>
      <c r="G981" s="31"/>
    </row>
    <row r="982" spans="2:7">
      <c r="B982" s="77"/>
      <c r="C982" s="77"/>
      <c r="F982" s="31"/>
      <c r="G982" s="31"/>
    </row>
    <row r="983" spans="2:7">
      <c r="B983" s="77"/>
      <c r="C983" s="77"/>
      <c r="F983" s="31"/>
      <c r="G983" s="31"/>
    </row>
    <row r="984" spans="2:7">
      <c r="B984" s="77"/>
      <c r="C984" s="77"/>
      <c r="F984" s="31"/>
      <c r="G984" s="31"/>
    </row>
    <row r="985" spans="2:7">
      <c r="B985" s="77"/>
      <c r="C985" s="77"/>
      <c r="F985" s="31"/>
      <c r="G985" s="31"/>
    </row>
    <row r="986" spans="2:7">
      <c r="B986" s="77"/>
      <c r="C986" s="77"/>
      <c r="F986" s="31"/>
      <c r="G986" s="31"/>
    </row>
    <row r="987" spans="2:7">
      <c r="B987" s="77"/>
      <c r="C987" s="77"/>
      <c r="F987" s="31"/>
      <c r="G987" s="31"/>
    </row>
    <row r="988" spans="2:7">
      <c r="B988" s="77"/>
      <c r="C988" s="77"/>
      <c r="F988" s="31"/>
      <c r="G988" s="31"/>
    </row>
    <row r="989" spans="2:7">
      <c r="B989" s="77"/>
      <c r="C989" s="77"/>
      <c r="F989" s="31"/>
      <c r="G989" s="31"/>
    </row>
    <row r="990" spans="2:7">
      <c r="B990" s="77"/>
      <c r="C990" s="77"/>
      <c r="F990" s="31"/>
      <c r="G990" s="31"/>
    </row>
    <row r="991" spans="2:7">
      <c r="B991" s="77"/>
      <c r="C991" s="77"/>
      <c r="F991" s="31"/>
      <c r="G991" s="31"/>
    </row>
    <row r="992" spans="2:7">
      <c r="B992" s="77"/>
      <c r="C992" s="77"/>
      <c r="F992" s="31"/>
      <c r="G992" s="31"/>
    </row>
    <row r="993" spans="2:7">
      <c r="B993" s="77"/>
      <c r="C993" s="77"/>
      <c r="F993" s="31"/>
      <c r="G993" s="31"/>
    </row>
    <row r="994" spans="2:7">
      <c r="B994" s="77"/>
      <c r="C994" s="77"/>
      <c r="F994" s="31"/>
      <c r="G994" s="31"/>
    </row>
    <row r="995" spans="2:7">
      <c r="B995" s="77"/>
      <c r="C995" s="77"/>
      <c r="F995" s="31"/>
      <c r="G995" s="31"/>
    </row>
    <row r="996" spans="2:7">
      <c r="B996" s="77"/>
      <c r="C996" s="77"/>
      <c r="F996" s="31"/>
      <c r="G996" s="31"/>
    </row>
    <row r="997" spans="2:7">
      <c r="B997" s="77"/>
      <c r="C997" s="77"/>
      <c r="F997" s="31"/>
      <c r="G997" s="31"/>
    </row>
    <row r="998" spans="2:7">
      <c r="B998" s="77"/>
      <c r="C998" s="77"/>
      <c r="F998" s="31"/>
      <c r="G998" s="31"/>
    </row>
    <row r="999" spans="2:7">
      <c r="B999" s="77"/>
      <c r="C999" s="77"/>
      <c r="F999" s="31"/>
      <c r="G999" s="31"/>
    </row>
    <row r="1000" spans="2:7">
      <c r="B1000" s="77"/>
      <c r="C1000" s="77"/>
      <c r="F1000" s="31"/>
      <c r="G1000" s="31"/>
    </row>
    <row r="1001" spans="2:7">
      <c r="B1001" s="77"/>
      <c r="C1001" s="77"/>
      <c r="F1001" s="31"/>
      <c r="G1001" s="31"/>
    </row>
    <row r="1002" spans="2:7">
      <c r="B1002" s="77"/>
      <c r="C1002" s="77"/>
      <c r="F1002" s="31"/>
      <c r="G1002" s="31"/>
    </row>
    <row r="1003" spans="2:7">
      <c r="B1003" s="77"/>
      <c r="C1003" s="77"/>
      <c r="F1003" s="31"/>
      <c r="G1003" s="31"/>
    </row>
    <row r="1004" spans="2:7">
      <c r="B1004" s="77"/>
      <c r="C1004" s="77"/>
      <c r="F1004" s="31"/>
      <c r="G1004" s="31"/>
    </row>
    <row r="1005" spans="2:7">
      <c r="B1005" s="77"/>
      <c r="C1005" s="77"/>
      <c r="F1005" s="31"/>
      <c r="G1005" s="31"/>
    </row>
    <row r="1006" spans="2:7">
      <c r="B1006" s="77"/>
      <c r="C1006" s="77"/>
      <c r="F1006" s="31"/>
      <c r="G1006" s="31"/>
    </row>
    <row r="1007" spans="2:7">
      <c r="B1007" s="77"/>
      <c r="C1007" s="77"/>
      <c r="F1007" s="31"/>
      <c r="G1007" s="31"/>
    </row>
    <row r="1008" spans="2:7">
      <c r="B1008" s="77"/>
      <c r="C1008" s="77"/>
      <c r="F1008" s="31"/>
      <c r="G1008" s="31"/>
    </row>
    <row r="1009" spans="2:7">
      <c r="B1009" s="77"/>
      <c r="C1009" s="77"/>
      <c r="F1009" s="31"/>
      <c r="G1009" s="31"/>
    </row>
    <row r="1010" spans="2:7">
      <c r="B1010" s="77"/>
      <c r="C1010" s="77"/>
      <c r="F1010" s="31"/>
      <c r="G1010" s="31"/>
    </row>
    <row r="1011" spans="2:7">
      <c r="B1011" s="77"/>
      <c r="C1011" s="77"/>
      <c r="F1011" s="31"/>
      <c r="G1011" s="31"/>
    </row>
    <row r="1012" spans="2:7">
      <c r="B1012" s="77"/>
      <c r="C1012" s="77"/>
      <c r="F1012" s="31"/>
      <c r="G1012" s="31"/>
    </row>
    <row r="1013" spans="2:7">
      <c r="B1013" s="77"/>
      <c r="C1013" s="77"/>
      <c r="F1013" s="31"/>
      <c r="G1013" s="31"/>
    </row>
    <row r="1014" spans="2:7">
      <c r="B1014" s="77"/>
      <c r="C1014" s="77"/>
      <c r="F1014" s="31"/>
      <c r="G1014" s="31"/>
    </row>
    <row r="1015" spans="2:7">
      <c r="B1015" s="77"/>
      <c r="C1015" s="77"/>
      <c r="F1015" s="31"/>
      <c r="G1015" s="31"/>
    </row>
    <row r="1016" spans="2:7">
      <c r="B1016" s="77"/>
      <c r="C1016" s="77"/>
      <c r="F1016" s="31"/>
      <c r="G1016" s="31"/>
    </row>
    <row r="1017" spans="2:7">
      <c r="B1017" s="77"/>
      <c r="C1017" s="77"/>
      <c r="F1017" s="31"/>
      <c r="G1017" s="31"/>
    </row>
    <row r="1018" spans="2:7">
      <c r="B1018" s="77"/>
      <c r="C1018" s="77"/>
      <c r="F1018" s="31"/>
      <c r="G1018" s="31"/>
    </row>
    <row r="1019" spans="2:7">
      <c r="B1019" s="77"/>
      <c r="C1019" s="77"/>
      <c r="F1019" s="31"/>
      <c r="G1019" s="31"/>
    </row>
    <row r="1020" spans="2:7">
      <c r="B1020" s="77"/>
      <c r="C1020" s="77"/>
      <c r="F1020" s="31"/>
      <c r="G1020" s="31"/>
    </row>
    <row r="1021" spans="2:7">
      <c r="B1021" s="77"/>
      <c r="C1021" s="77"/>
      <c r="F1021" s="31"/>
      <c r="G1021" s="31"/>
    </row>
    <row r="1022" spans="2:7">
      <c r="B1022" s="77"/>
      <c r="C1022" s="77"/>
      <c r="F1022" s="31"/>
      <c r="G1022" s="31"/>
    </row>
    <row r="1023" spans="2:7">
      <c r="B1023" s="77"/>
      <c r="C1023" s="77"/>
      <c r="F1023" s="31"/>
      <c r="G1023" s="31"/>
    </row>
    <row r="1024" spans="2:7">
      <c r="B1024" s="77"/>
      <c r="C1024" s="77"/>
      <c r="F1024" s="31"/>
      <c r="G1024" s="31"/>
    </row>
    <row r="1025" spans="2:7">
      <c r="B1025" s="77"/>
      <c r="C1025" s="77"/>
      <c r="F1025" s="31"/>
      <c r="G1025" s="31"/>
    </row>
    <row r="1026" spans="2:7">
      <c r="B1026" s="77"/>
      <c r="C1026" s="77"/>
      <c r="F1026" s="31"/>
      <c r="G1026" s="31"/>
    </row>
    <row r="1027" spans="2:7">
      <c r="B1027" s="77"/>
      <c r="C1027" s="77"/>
      <c r="F1027" s="31"/>
      <c r="G1027" s="31"/>
    </row>
    <row r="1028" spans="2:7">
      <c r="B1028" s="77"/>
      <c r="C1028" s="77"/>
      <c r="F1028" s="31"/>
      <c r="G1028" s="31"/>
    </row>
    <row r="1029" spans="2:7">
      <c r="B1029" s="77"/>
      <c r="C1029" s="77"/>
      <c r="F1029" s="31"/>
      <c r="G1029" s="31"/>
    </row>
    <row r="1030" spans="2:7">
      <c r="B1030" s="77"/>
      <c r="C1030" s="77"/>
      <c r="F1030" s="31"/>
      <c r="G1030" s="31"/>
    </row>
    <row r="1031" spans="2:7">
      <c r="B1031" s="77"/>
      <c r="C1031" s="77"/>
      <c r="F1031" s="31"/>
      <c r="G1031" s="31"/>
    </row>
    <row r="1032" spans="2:7">
      <c r="B1032" s="77"/>
      <c r="C1032" s="77"/>
      <c r="F1032" s="31"/>
      <c r="G1032" s="31"/>
    </row>
    <row r="1033" spans="2:7">
      <c r="B1033" s="77"/>
      <c r="C1033" s="77"/>
      <c r="F1033" s="31"/>
      <c r="G1033" s="31"/>
    </row>
    <row r="1034" spans="2:7">
      <c r="B1034" s="77"/>
      <c r="C1034" s="77"/>
      <c r="F1034" s="31"/>
      <c r="G1034" s="31"/>
    </row>
    <row r="1035" spans="2:7">
      <c r="B1035" s="77"/>
      <c r="C1035" s="77"/>
      <c r="F1035" s="31"/>
      <c r="G1035" s="31"/>
    </row>
    <row r="1036" spans="2:7">
      <c r="B1036" s="77"/>
      <c r="C1036" s="77"/>
      <c r="F1036" s="31"/>
      <c r="G1036" s="31"/>
    </row>
    <row r="1037" spans="2:7">
      <c r="B1037" s="77"/>
      <c r="C1037" s="77"/>
      <c r="F1037" s="31"/>
      <c r="G1037" s="31"/>
    </row>
    <row r="1038" spans="2:7">
      <c r="B1038" s="77"/>
      <c r="C1038" s="77"/>
      <c r="F1038" s="31"/>
      <c r="G1038" s="31"/>
    </row>
    <row r="1039" spans="2:7">
      <c r="B1039" s="77"/>
      <c r="C1039" s="77"/>
      <c r="F1039" s="31"/>
      <c r="G1039" s="31"/>
    </row>
    <row r="1040" spans="2:7">
      <c r="B1040" s="77"/>
      <c r="C1040" s="77"/>
      <c r="F1040" s="31"/>
      <c r="G1040" s="31"/>
    </row>
    <row r="1041" spans="2:7">
      <c r="B1041" s="77"/>
      <c r="C1041" s="77"/>
      <c r="F1041" s="31"/>
      <c r="G1041" s="31"/>
    </row>
    <row r="1042" spans="2:7">
      <c r="B1042" s="77"/>
      <c r="C1042" s="77"/>
      <c r="F1042" s="31"/>
      <c r="G1042" s="31"/>
    </row>
    <row r="1043" spans="2:7">
      <c r="B1043" s="77"/>
      <c r="C1043" s="77"/>
      <c r="F1043" s="31"/>
      <c r="G1043" s="31"/>
    </row>
    <row r="1044" spans="2:7">
      <c r="B1044" s="77"/>
      <c r="C1044" s="77"/>
      <c r="F1044" s="31"/>
      <c r="G1044" s="31"/>
    </row>
    <row r="1045" spans="2:7">
      <c r="B1045" s="77"/>
      <c r="C1045" s="77"/>
      <c r="F1045" s="31"/>
      <c r="G1045" s="31"/>
    </row>
    <row r="1046" spans="2:7">
      <c r="B1046" s="77"/>
      <c r="C1046" s="77"/>
      <c r="F1046" s="31"/>
      <c r="G1046" s="31"/>
    </row>
    <row r="1047" spans="2:7">
      <c r="B1047" s="77"/>
      <c r="C1047" s="77"/>
      <c r="F1047" s="31"/>
      <c r="G1047" s="31"/>
    </row>
    <row r="1048" spans="2:7">
      <c r="B1048" s="77"/>
      <c r="C1048" s="77"/>
      <c r="F1048" s="31"/>
      <c r="G1048" s="31"/>
    </row>
    <row r="1049" spans="2:7">
      <c r="B1049" s="77"/>
      <c r="C1049" s="77"/>
      <c r="F1049" s="31"/>
      <c r="G1049" s="31"/>
    </row>
    <row r="1050" spans="2:7">
      <c r="B1050" s="77"/>
      <c r="C1050" s="77"/>
      <c r="F1050" s="31"/>
      <c r="G1050" s="31"/>
    </row>
    <row r="1051" spans="2:7">
      <c r="B1051" s="77"/>
      <c r="C1051" s="77"/>
      <c r="F1051" s="31"/>
      <c r="G1051" s="31"/>
    </row>
    <row r="1052" spans="2:7">
      <c r="B1052" s="77"/>
      <c r="C1052" s="77"/>
      <c r="F1052" s="31"/>
      <c r="G1052" s="31"/>
    </row>
    <row r="1053" spans="2:7">
      <c r="B1053" s="77"/>
      <c r="C1053" s="77"/>
      <c r="F1053" s="31"/>
      <c r="G1053" s="31"/>
    </row>
    <row r="1054" spans="2:7">
      <c r="B1054" s="77"/>
      <c r="C1054" s="77"/>
      <c r="F1054" s="31"/>
      <c r="G1054" s="31"/>
    </row>
    <row r="1055" spans="2:7">
      <c r="B1055" s="77"/>
      <c r="C1055" s="77"/>
      <c r="F1055" s="31"/>
      <c r="G1055" s="31"/>
    </row>
    <row r="1056" spans="2:7">
      <c r="B1056" s="77"/>
      <c r="C1056" s="77"/>
      <c r="F1056" s="31"/>
      <c r="G1056" s="31"/>
    </row>
    <row r="1057" spans="2:7">
      <c r="B1057" s="77"/>
      <c r="C1057" s="77"/>
      <c r="F1057" s="31"/>
      <c r="G1057" s="31"/>
    </row>
    <row r="1058" spans="2:7">
      <c r="B1058" s="77"/>
      <c r="C1058" s="77"/>
      <c r="F1058" s="31"/>
      <c r="G1058" s="31"/>
    </row>
    <row r="1059" spans="2:7">
      <c r="B1059" s="77"/>
      <c r="C1059" s="77"/>
      <c r="F1059" s="31"/>
      <c r="G1059" s="31"/>
    </row>
    <row r="1060" spans="2:7">
      <c r="B1060" s="77"/>
      <c r="C1060" s="77"/>
      <c r="F1060" s="31"/>
      <c r="G1060" s="31"/>
    </row>
    <row r="1061" spans="2:7">
      <c r="B1061" s="77"/>
      <c r="C1061" s="77"/>
      <c r="F1061" s="31"/>
      <c r="G1061" s="31"/>
    </row>
    <row r="1062" spans="2:7">
      <c r="B1062" s="77"/>
      <c r="C1062" s="77"/>
      <c r="F1062" s="31"/>
      <c r="G1062" s="31"/>
    </row>
    <row r="1063" spans="2:7">
      <c r="B1063" s="77"/>
      <c r="C1063" s="77"/>
      <c r="F1063" s="31"/>
      <c r="G1063" s="31"/>
    </row>
    <row r="1064" spans="2:7">
      <c r="B1064" s="77"/>
      <c r="C1064" s="77"/>
      <c r="F1064" s="31"/>
      <c r="G1064" s="31"/>
    </row>
    <row r="1065" spans="2:7">
      <c r="B1065" s="77"/>
      <c r="C1065" s="77"/>
      <c r="F1065" s="31"/>
      <c r="G1065" s="31"/>
    </row>
    <row r="1066" spans="2:7">
      <c r="B1066" s="77"/>
      <c r="C1066" s="77"/>
      <c r="F1066" s="31"/>
      <c r="G1066" s="31"/>
    </row>
    <row r="1067" spans="2:7">
      <c r="B1067" s="77"/>
      <c r="C1067" s="77"/>
      <c r="F1067" s="31"/>
      <c r="G1067" s="31"/>
    </row>
    <row r="1068" spans="2:7">
      <c r="B1068" s="77"/>
      <c r="C1068" s="77"/>
      <c r="F1068" s="31"/>
      <c r="G1068" s="31"/>
    </row>
    <row r="1069" spans="2:7">
      <c r="B1069" s="77"/>
      <c r="C1069" s="77"/>
      <c r="F1069" s="31"/>
      <c r="G1069" s="31"/>
    </row>
    <row r="1070" spans="2:7">
      <c r="B1070" s="77"/>
      <c r="C1070" s="77"/>
      <c r="F1070" s="31"/>
      <c r="G1070" s="31"/>
    </row>
    <row r="1071" spans="2:7">
      <c r="B1071" s="77"/>
      <c r="C1071" s="77"/>
      <c r="F1071" s="31"/>
      <c r="G1071" s="31"/>
    </row>
    <row r="1072" spans="2:7">
      <c r="B1072" s="77"/>
      <c r="C1072" s="77"/>
      <c r="F1072" s="31"/>
      <c r="G1072" s="31"/>
    </row>
    <row r="1073" spans="2:7">
      <c r="B1073" s="77"/>
      <c r="C1073" s="77"/>
      <c r="F1073" s="31"/>
      <c r="G1073" s="31"/>
    </row>
    <row r="1074" spans="2:7">
      <c r="B1074" s="77"/>
      <c r="C1074" s="77"/>
      <c r="F1074" s="31"/>
      <c r="G1074" s="31"/>
    </row>
    <row r="1075" spans="2:7">
      <c r="B1075" s="77"/>
      <c r="C1075" s="77"/>
      <c r="F1075" s="31"/>
      <c r="G1075" s="31"/>
    </row>
    <row r="1076" spans="2:7">
      <c r="B1076" s="77"/>
      <c r="C1076" s="77"/>
      <c r="F1076" s="31"/>
      <c r="G1076" s="31"/>
    </row>
    <row r="1077" spans="2:7">
      <c r="B1077" s="77"/>
      <c r="C1077" s="77"/>
      <c r="F1077" s="31"/>
      <c r="G1077" s="31"/>
    </row>
    <row r="1078" spans="2:7">
      <c r="B1078" s="77"/>
      <c r="C1078" s="77"/>
      <c r="F1078" s="31"/>
      <c r="G1078" s="31"/>
    </row>
    <row r="1079" spans="2:7">
      <c r="B1079" s="77"/>
      <c r="C1079" s="77"/>
      <c r="F1079" s="31"/>
      <c r="G1079" s="31"/>
    </row>
    <row r="1080" spans="2:7">
      <c r="B1080" s="77"/>
      <c r="C1080" s="77"/>
      <c r="F1080" s="31"/>
      <c r="G1080" s="31"/>
    </row>
    <row r="1081" spans="2:7">
      <c r="B1081" s="77"/>
      <c r="C1081" s="77"/>
      <c r="F1081" s="31"/>
      <c r="G1081" s="31"/>
    </row>
    <row r="1082" spans="2:7">
      <c r="B1082" s="77"/>
      <c r="C1082" s="77"/>
      <c r="F1082" s="31"/>
      <c r="G1082" s="31"/>
    </row>
    <row r="1083" spans="2:7">
      <c r="B1083" s="77"/>
      <c r="C1083" s="77"/>
      <c r="F1083" s="31"/>
      <c r="G1083" s="31"/>
    </row>
    <row r="1084" spans="2:7">
      <c r="B1084" s="77"/>
      <c r="C1084" s="77"/>
      <c r="F1084" s="31"/>
      <c r="G1084" s="31"/>
    </row>
    <row r="1085" spans="2:7">
      <c r="B1085" s="77"/>
      <c r="C1085" s="77"/>
      <c r="F1085" s="31"/>
      <c r="G1085" s="31"/>
    </row>
    <row r="1086" spans="2:7">
      <c r="B1086" s="77"/>
      <c r="C1086" s="77"/>
      <c r="F1086" s="31"/>
      <c r="G1086" s="31"/>
    </row>
    <row r="1087" spans="2:7">
      <c r="B1087" s="77"/>
      <c r="C1087" s="77"/>
      <c r="F1087" s="31"/>
      <c r="G1087" s="31"/>
    </row>
    <row r="1088" spans="2:7">
      <c r="B1088" s="77"/>
      <c r="C1088" s="77"/>
      <c r="F1088" s="31"/>
      <c r="G1088" s="31"/>
    </row>
    <row r="1089" spans="2:7">
      <c r="B1089" s="77"/>
      <c r="C1089" s="77"/>
      <c r="F1089" s="31"/>
      <c r="G1089" s="31"/>
    </row>
    <row r="1090" spans="2:7">
      <c r="B1090" s="77"/>
      <c r="C1090" s="77"/>
      <c r="F1090" s="31"/>
      <c r="G1090" s="31"/>
    </row>
    <row r="1091" spans="2:7">
      <c r="B1091" s="77"/>
      <c r="C1091" s="77"/>
      <c r="F1091" s="31"/>
      <c r="G1091" s="31"/>
    </row>
    <row r="1092" spans="2:7">
      <c r="B1092" s="77"/>
      <c r="C1092" s="77"/>
      <c r="F1092" s="31"/>
      <c r="G1092" s="31"/>
    </row>
    <row r="1093" spans="2:7">
      <c r="B1093" s="77"/>
      <c r="C1093" s="77"/>
      <c r="F1093" s="31"/>
      <c r="G1093" s="31"/>
    </row>
    <row r="1094" spans="2:7">
      <c r="B1094" s="77"/>
      <c r="C1094" s="77"/>
      <c r="F1094" s="31"/>
      <c r="G1094" s="31"/>
    </row>
    <row r="1095" spans="2:7">
      <c r="B1095" s="77"/>
      <c r="C1095" s="77"/>
      <c r="F1095" s="31"/>
      <c r="G1095" s="31"/>
    </row>
    <row r="1096" spans="2:7">
      <c r="B1096" s="77"/>
      <c r="C1096" s="77"/>
      <c r="F1096" s="31"/>
      <c r="G1096" s="31"/>
    </row>
    <row r="1097" spans="2:7">
      <c r="B1097" s="77"/>
      <c r="C1097" s="77"/>
      <c r="F1097" s="31"/>
      <c r="G1097" s="31"/>
    </row>
    <row r="1098" spans="2:7">
      <c r="B1098" s="77"/>
      <c r="C1098" s="77"/>
      <c r="F1098" s="31"/>
      <c r="G1098" s="31"/>
    </row>
    <row r="1099" spans="2:7">
      <c r="B1099" s="77"/>
      <c r="C1099" s="77"/>
      <c r="F1099" s="31"/>
      <c r="G1099" s="31"/>
    </row>
    <row r="1100" spans="2:7">
      <c r="B1100" s="77"/>
      <c r="C1100" s="77"/>
      <c r="F1100" s="31"/>
      <c r="G1100" s="31"/>
    </row>
    <row r="1101" spans="2:7">
      <c r="B1101" s="77"/>
      <c r="C1101" s="77"/>
      <c r="F1101" s="31"/>
      <c r="G1101" s="31"/>
    </row>
    <row r="1102" spans="2:7">
      <c r="B1102" s="77"/>
      <c r="C1102" s="77"/>
      <c r="F1102" s="31"/>
      <c r="G1102" s="31"/>
    </row>
    <row r="1103" spans="2:7">
      <c r="B1103" s="77"/>
      <c r="C1103" s="77"/>
      <c r="F1103" s="31"/>
      <c r="G1103" s="31"/>
    </row>
    <row r="1104" spans="2:7">
      <c r="B1104" s="77"/>
      <c r="C1104" s="77"/>
      <c r="F1104" s="31"/>
      <c r="G1104" s="31"/>
    </row>
    <row r="1105" spans="2:7">
      <c r="B1105" s="77"/>
      <c r="C1105" s="77"/>
      <c r="F1105" s="31"/>
      <c r="G1105" s="31"/>
    </row>
    <row r="1106" spans="2:7">
      <c r="B1106" s="77"/>
      <c r="C1106" s="77"/>
      <c r="F1106" s="31"/>
      <c r="G1106" s="31"/>
    </row>
    <row r="1107" spans="2:7">
      <c r="B1107" s="77"/>
      <c r="C1107" s="77"/>
      <c r="F1107" s="31"/>
      <c r="G1107" s="31"/>
    </row>
    <row r="1108" spans="2:7">
      <c r="B1108" s="77"/>
      <c r="C1108" s="77"/>
      <c r="F1108" s="31"/>
      <c r="G1108" s="31"/>
    </row>
    <row r="1109" spans="2:7">
      <c r="B1109" s="77"/>
      <c r="C1109" s="77"/>
      <c r="F1109" s="31"/>
      <c r="G1109" s="31"/>
    </row>
    <row r="1110" spans="2:7">
      <c r="B1110" s="77"/>
      <c r="C1110" s="77"/>
      <c r="F1110" s="31"/>
      <c r="G1110" s="31"/>
    </row>
    <row r="1111" spans="2:7">
      <c r="B1111" s="77"/>
      <c r="C1111" s="77"/>
      <c r="F1111" s="31"/>
      <c r="G1111" s="31"/>
    </row>
    <row r="1112" spans="2:7">
      <c r="B1112" s="77"/>
      <c r="C1112" s="77"/>
      <c r="F1112" s="31"/>
      <c r="G1112" s="31"/>
    </row>
    <row r="1113" spans="2:7">
      <c r="B1113" s="77"/>
      <c r="C1113" s="77"/>
      <c r="F1113" s="31"/>
      <c r="G1113" s="31"/>
    </row>
    <row r="1114" spans="2:7">
      <c r="B1114" s="77"/>
      <c r="C1114" s="77"/>
      <c r="F1114" s="31"/>
      <c r="G1114" s="31"/>
    </row>
    <row r="1115" spans="2:7">
      <c r="B1115" s="77"/>
      <c r="C1115" s="77"/>
      <c r="F1115" s="31"/>
      <c r="G1115" s="31"/>
    </row>
    <row r="1116" spans="2:7">
      <c r="B1116" s="77"/>
      <c r="C1116" s="77"/>
      <c r="F1116" s="31"/>
      <c r="G1116" s="31"/>
    </row>
    <row r="1117" spans="2:7">
      <c r="B1117" s="77"/>
      <c r="C1117" s="77"/>
      <c r="F1117" s="31"/>
      <c r="G1117" s="31"/>
    </row>
    <row r="1118" spans="2:7">
      <c r="B1118" s="77"/>
      <c r="C1118" s="77"/>
      <c r="F1118" s="31"/>
      <c r="G1118" s="31"/>
    </row>
    <row r="1119" spans="2:7">
      <c r="B1119" s="77"/>
      <c r="C1119" s="77"/>
      <c r="F1119" s="31"/>
      <c r="G1119" s="31"/>
    </row>
    <row r="1120" spans="2:7">
      <c r="B1120" s="77"/>
      <c r="C1120" s="77"/>
      <c r="F1120" s="31"/>
      <c r="G1120" s="31"/>
    </row>
    <row r="1121" spans="2:7">
      <c r="B1121" s="77"/>
      <c r="C1121" s="77"/>
      <c r="F1121" s="31"/>
      <c r="G1121" s="31"/>
    </row>
    <row r="1122" spans="2:7">
      <c r="B1122" s="77"/>
      <c r="C1122" s="77"/>
      <c r="F1122" s="31"/>
      <c r="G1122" s="31"/>
    </row>
    <row r="1123" spans="2:7">
      <c r="B1123" s="77"/>
      <c r="C1123" s="77"/>
      <c r="F1123" s="31"/>
      <c r="G1123" s="31"/>
    </row>
    <row r="1124" spans="2:7">
      <c r="B1124" s="77"/>
      <c r="C1124" s="77"/>
      <c r="F1124" s="31"/>
      <c r="G1124" s="31"/>
    </row>
    <row r="1125" spans="2:7">
      <c r="B1125" s="77"/>
      <c r="C1125" s="77"/>
      <c r="F1125" s="31"/>
      <c r="G1125" s="31"/>
    </row>
    <row r="1126" spans="2:7">
      <c r="B1126" s="77"/>
      <c r="C1126" s="77"/>
      <c r="F1126" s="31"/>
      <c r="G1126" s="31"/>
    </row>
    <row r="1127" spans="2:7">
      <c r="B1127" s="77"/>
      <c r="C1127" s="77"/>
      <c r="F1127" s="31"/>
      <c r="G1127" s="31"/>
    </row>
    <row r="1128" spans="2:7">
      <c r="B1128" s="77"/>
      <c r="C1128" s="77"/>
      <c r="F1128" s="31"/>
      <c r="G1128" s="31"/>
    </row>
    <row r="1129" spans="2:7">
      <c r="B1129" s="77"/>
      <c r="C1129" s="77"/>
      <c r="F1129" s="31"/>
      <c r="G1129" s="31"/>
    </row>
    <row r="1130" spans="2:7">
      <c r="B1130" s="77"/>
      <c r="C1130" s="77"/>
      <c r="F1130" s="31"/>
      <c r="G1130" s="31"/>
    </row>
    <row r="1131" spans="2:7">
      <c r="B1131" s="77"/>
      <c r="C1131" s="77"/>
      <c r="F1131" s="31"/>
      <c r="G1131" s="31"/>
    </row>
    <row r="1132" spans="2:7">
      <c r="B1132" s="77"/>
      <c r="C1132" s="77"/>
      <c r="F1132" s="31"/>
      <c r="G1132" s="31"/>
    </row>
    <row r="1133" spans="2:7">
      <c r="B1133" s="77"/>
      <c r="C1133" s="77"/>
      <c r="F1133" s="31"/>
      <c r="G1133" s="31"/>
    </row>
    <row r="1134" spans="2:7">
      <c r="B1134" s="77"/>
      <c r="C1134" s="77"/>
      <c r="F1134" s="31"/>
      <c r="G1134" s="31"/>
    </row>
    <row r="1135" spans="2:7">
      <c r="B1135" s="77"/>
      <c r="C1135" s="77"/>
      <c r="F1135" s="31"/>
      <c r="G1135" s="31"/>
    </row>
    <row r="1136" spans="2:7">
      <c r="B1136" s="77"/>
      <c r="C1136" s="77"/>
      <c r="F1136" s="31"/>
      <c r="G1136" s="31"/>
    </row>
    <row r="1137" spans="2:7">
      <c r="B1137" s="77"/>
      <c r="C1137" s="77"/>
      <c r="F1137" s="31"/>
      <c r="G1137" s="31"/>
    </row>
    <row r="1138" spans="2:7">
      <c r="B1138" s="77"/>
      <c r="C1138" s="77"/>
      <c r="F1138" s="31"/>
      <c r="G1138" s="31"/>
    </row>
    <row r="1139" spans="2:7">
      <c r="B1139" s="77"/>
      <c r="C1139" s="77"/>
      <c r="F1139" s="31"/>
      <c r="G1139" s="31"/>
    </row>
    <row r="1140" spans="2:7">
      <c r="B1140" s="77"/>
      <c r="C1140" s="77"/>
      <c r="F1140" s="31"/>
      <c r="G1140" s="31"/>
    </row>
    <row r="1141" spans="2:7">
      <c r="B1141" s="77"/>
      <c r="C1141" s="77"/>
      <c r="F1141" s="31"/>
      <c r="G1141" s="31"/>
    </row>
    <row r="1142" spans="2:7">
      <c r="B1142" s="77"/>
      <c r="C1142" s="77"/>
      <c r="F1142" s="31"/>
      <c r="G1142" s="31"/>
    </row>
    <row r="1143" spans="2:7">
      <c r="B1143" s="77"/>
      <c r="C1143" s="77"/>
      <c r="F1143" s="31"/>
      <c r="G1143" s="31"/>
    </row>
    <row r="1144" spans="2:7">
      <c r="B1144" s="77"/>
      <c r="C1144" s="77"/>
      <c r="F1144" s="31"/>
      <c r="G1144" s="31"/>
    </row>
    <row r="1145" spans="2:7">
      <c r="B1145" s="77"/>
      <c r="C1145" s="77"/>
      <c r="F1145" s="31"/>
      <c r="G1145" s="31"/>
    </row>
    <row r="1146" spans="2:7">
      <c r="B1146" s="77"/>
      <c r="C1146" s="77"/>
      <c r="F1146" s="31"/>
      <c r="G1146" s="31"/>
    </row>
    <row r="1147" spans="2:7">
      <c r="B1147" s="77"/>
      <c r="C1147" s="77"/>
      <c r="F1147" s="31"/>
      <c r="G1147" s="31"/>
    </row>
    <row r="1148" spans="2:7">
      <c r="B1148" s="77"/>
      <c r="C1148" s="77"/>
      <c r="G1148" s="31"/>
    </row>
    <row r="1149" spans="2:7">
      <c r="G1149" s="31"/>
    </row>
    <row r="1150" spans="2:7">
      <c r="G1150" s="31"/>
    </row>
    <row r="1151" spans="2:7">
      <c r="G1151" s="31"/>
    </row>
    <row r="1152" spans="2:7">
      <c r="G1152" s="31"/>
    </row>
    <row r="1153" spans="7:7">
      <c r="G1153" s="31"/>
    </row>
    <row r="1154" spans="7:7">
      <c r="G1154" s="31"/>
    </row>
    <row r="1155" spans="7:7">
      <c r="G1155" s="31"/>
    </row>
    <row r="1156" spans="7:7">
      <c r="G1156" s="31"/>
    </row>
    <row r="1157" spans="7:7">
      <c r="G1157" s="31"/>
    </row>
  </sheetData>
  <sortState ref="A97:AY108">
    <sortCondition ref="D97:D108"/>
    <sortCondition ref="B97:B108"/>
  </sortState>
  <mergeCells count="34">
    <mergeCell ref="H109:O109"/>
    <mergeCell ref="H113:O113"/>
    <mergeCell ref="H115:O115"/>
    <mergeCell ref="AO6:AP6"/>
    <mergeCell ref="AB6:AC6"/>
    <mergeCell ref="AR6:AS6"/>
    <mergeCell ref="AT6:AU6"/>
    <mergeCell ref="AV6:AW6"/>
    <mergeCell ref="AD6:AE6"/>
    <mergeCell ref="AF6:AG6"/>
    <mergeCell ref="AI6:AJ6"/>
    <mergeCell ref="AK6:AL6"/>
    <mergeCell ref="AM6:AN6"/>
    <mergeCell ref="H153:O153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H181:O181"/>
    <mergeCell ref="H182:I182"/>
    <mergeCell ref="J182:K182"/>
    <mergeCell ref="L182:M182"/>
    <mergeCell ref="N182:O182"/>
  </mergeCells>
  <pageMargins left="0.38593749999999999" right="0.7" top="0.75" bottom="0.75" header="0.3" footer="0.3"/>
  <pageSetup paperSize="5" scale="50" fitToHeight="0" orientation="landscape" r:id="rId1"/>
  <headerFooter>
    <oddFooter>&amp;R&amp;P</oddFooter>
  </headerFooter>
  <rowBreaks count="3" manualBreakCount="3">
    <brk id="74" max="14" man="1"/>
    <brk id="133" max="14" man="1"/>
    <brk id="199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34" customWidth="1"/>
    <col min="2" max="2" width="8.140625" style="2" bestFit="1" customWidth="1"/>
    <col min="3" max="3" width="10.7109375" style="2" customWidth="1"/>
    <col min="4" max="4" width="7.7109375" style="2" customWidth="1"/>
    <col min="5" max="5" width="51.28515625" style="2" customWidth="1"/>
    <col min="6" max="6" width="77.85546875" style="2" customWidth="1"/>
    <col min="7" max="7" width="32.7109375" style="2" customWidth="1"/>
    <col min="8" max="8" width="9" style="2" customWidth="1"/>
    <col min="9" max="15" width="7.85546875" style="2" customWidth="1"/>
    <col min="16" max="16" width="3.28515625" style="28" customWidth="1"/>
    <col min="17" max="24" width="7.42578125" style="28" customWidth="1"/>
    <col min="25" max="25" width="3.28515625" style="28" customWidth="1"/>
    <col min="26" max="33" width="8" style="28" customWidth="1"/>
    <col min="34" max="34" width="3.28515625" style="28" customWidth="1"/>
    <col min="35" max="42" width="7.5703125" style="28" customWidth="1"/>
    <col min="43" max="43" width="3.140625" style="2" customWidth="1"/>
    <col min="44" max="51" width="7.140625" style="2" customWidth="1"/>
    <col min="52" max="16384" width="9.140625" style="2"/>
  </cols>
  <sheetData>
    <row r="1" spans="1:52">
      <c r="A1" s="37"/>
      <c r="B1" s="1"/>
      <c r="C1" s="1"/>
      <c r="D1" s="1"/>
      <c r="E1" s="1"/>
      <c r="F1" s="4" t="str">
        <f>+'Measures '!F1</f>
        <v>Measures Affecting Revenue and Tax Administration - 2024 Regular Session</v>
      </c>
      <c r="G1" s="1"/>
      <c r="H1" s="1"/>
      <c r="I1" s="1"/>
      <c r="J1" s="1"/>
      <c r="K1" s="1"/>
      <c r="L1" s="1"/>
      <c r="M1" s="1"/>
      <c r="N1" s="1"/>
      <c r="O1" s="1"/>
    </row>
    <row r="2" spans="1:52">
      <c r="A2" s="37"/>
      <c r="B2" s="1"/>
      <c r="C2" s="1"/>
      <c r="D2" s="1"/>
      <c r="E2" s="1"/>
      <c r="F2" s="4" t="s">
        <v>9</v>
      </c>
      <c r="G2" s="1"/>
      <c r="H2" s="99"/>
      <c r="I2" s="1"/>
      <c r="J2" s="1"/>
      <c r="K2" s="1"/>
      <c r="L2" s="1"/>
      <c r="M2" s="1"/>
      <c r="N2" s="1"/>
      <c r="O2" s="1"/>
    </row>
    <row r="3" spans="1:52">
      <c r="A3" s="37"/>
      <c r="B3" s="1"/>
      <c r="C3" s="1"/>
      <c r="D3" s="1"/>
      <c r="E3" s="1"/>
      <c r="F3" s="4" t="s">
        <v>43</v>
      </c>
      <c r="G3" s="1"/>
      <c r="H3" s="1"/>
      <c r="I3" s="1"/>
      <c r="J3" s="1"/>
      <c r="K3" s="1"/>
      <c r="L3" s="1"/>
      <c r="M3" s="1"/>
      <c r="N3" s="1"/>
      <c r="O3" s="1"/>
    </row>
    <row r="4" spans="1:52">
      <c r="A4" s="8">
        <f>+'Measures '!A4</f>
        <v>0</v>
      </c>
      <c r="B4" s="22"/>
      <c r="C4" s="22"/>
      <c r="D4" s="22"/>
      <c r="E4" s="18"/>
      <c r="F4" s="15"/>
      <c r="G4" s="22"/>
      <c r="H4" s="22"/>
      <c r="I4" s="22"/>
      <c r="J4" s="22"/>
      <c r="K4" s="22"/>
      <c r="L4" s="22"/>
      <c r="M4" s="22"/>
      <c r="N4" s="22"/>
      <c r="O4" s="22"/>
      <c r="P4" s="25"/>
      <c r="Q4" s="29"/>
      <c r="R4" s="29"/>
      <c r="S4" s="29"/>
      <c r="T4" s="29"/>
      <c r="U4" s="29"/>
      <c r="V4" s="29"/>
      <c r="W4" s="29"/>
      <c r="X4" s="29"/>
      <c r="Y4" s="25"/>
      <c r="Z4" s="29"/>
      <c r="AA4" s="29"/>
      <c r="AB4" s="29"/>
      <c r="AC4" s="29"/>
      <c r="AD4" s="29"/>
      <c r="AE4" s="29"/>
      <c r="AF4" s="29"/>
      <c r="AG4" s="29"/>
      <c r="AH4" s="25"/>
      <c r="AI4" s="29"/>
      <c r="AJ4" s="29"/>
      <c r="AK4" s="29"/>
      <c r="AL4" s="29"/>
      <c r="AM4" s="29"/>
      <c r="AN4" s="29"/>
      <c r="AO4" s="29"/>
      <c r="AP4" s="29"/>
      <c r="AQ4" s="10"/>
      <c r="AR4" s="22"/>
      <c r="AS4" s="22"/>
      <c r="AT4" s="22"/>
      <c r="AU4" s="22"/>
      <c r="AV4" s="22"/>
      <c r="AW4" s="22"/>
      <c r="AX4" s="22"/>
      <c r="AY4" s="22"/>
    </row>
    <row r="5" spans="1:52">
      <c r="A5" s="35"/>
      <c r="B5" s="13"/>
      <c r="C5" s="14"/>
      <c r="D5" s="14"/>
      <c r="E5" s="19"/>
      <c r="F5" s="12"/>
      <c r="G5" s="14"/>
      <c r="H5" s="271" t="str">
        <f>+'Measures '!H5:O5</f>
        <v>FY 24-25</v>
      </c>
      <c r="I5" s="272"/>
      <c r="J5" s="272"/>
      <c r="K5" s="272"/>
      <c r="L5" s="272"/>
      <c r="M5" s="272"/>
      <c r="N5" s="272"/>
      <c r="O5" s="273"/>
      <c r="P5" s="3"/>
      <c r="Q5" s="274" t="str">
        <f>+'Measures '!Q5:X5</f>
        <v>FY 25-26</v>
      </c>
      <c r="R5" s="272"/>
      <c r="S5" s="272"/>
      <c r="T5" s="272"/>
      <c r="U5" s="272"/>
      <c r="V5" s="272"/>
      <c r="W5" s="272"/>
      <c r="X5" s="273"/>
      <c r="Y5" s="46"/>
      <c r="Z5" s="274" t="str">
        <f>+'Measures '!Z5:AG5</f>
        <v>FY 26-27</v>
      </c>
      <c r="AA5" s="272"/>
      <c r="AB5" s="272"/>
      <c r="AC5" s="272"/>
      <c r="AD5" s="272"/>
      <c r="AE5" s="272"/>
      <c r="AF5" s="272"/>
      <c r="AG5" s="273"/>
      <c r="AH5" s="46"/>
      <c r="AI5" s="274" t="str">
        <f>+'Measures '!AI5:AP5</f>
        <v>FY 27-28</v>
      </c>
      <c r="AJ5" s="272"/>
      <c r="AK5" s="272"/>
      <c r="AL5" s="272"/>
      <c r="AM5" s="272"/>
      <c r="AN5" s="272"/>
      <c r="AO5" s="272"/>
      <c r="AP5" s="273"/>
      <c r="AQ5" s="23"/>
      <c r="AR5" s="274" t="str">
        <f>+'Measures '!AR5:AY5</f>
        <v>FY 28-29</v>
      </c>
      <c r="AS5" s="272"/>
      <c r="AT5" s="272"/>
      <c r="AU5" s="272"/>
      <c r="AV5" s="272"/>
      <c r="AW5" s="272"/>
      <c r="AX5" s="272"/>
      <c r="AY5" s="273"/>
    </row>
    <row r="6" spans="1:52">
      <c r="A6" s="6" t="s">
        <v>12</v>
      </c>
      <c r="B6" s="26" t="s">
        <v>10</v>
      </c>
      <c r="C6" s="11"/>
      <c r="D6" s="11"/>
      <c r="E6" s="20"/>
      <c r="F6" s="11"/>
      <c r="G6" s="11"/>
      <c r="H6" s="277" t="s">
        <v>3</v>
      </c>
      <c r="I6" s="276"/>
      <c r="J6" s="275" t="s">
        <v>4</v>
      </c>
      <c r="K6" s="276"/>
      <c r="L6" s="275" t="s">
        <v>15</v>
      </c>
      <c r="M6" s="276"/>
      <c r="N6" s="275" t="s">
        <v>5</v>
      </c>
      <c r="O6" s="276"/>
      <c r="P6" s="21"/>
      <c r="Q6" s="275" t="s">
        <v>3</v>
      </c>
      <c r="R6" s="276"/>
      <c r="S6" s="275" t="s">
        <v>4</v>
      </c>
      <c r="T6" s="276"/>
      <c r="U6" s="275" t="s">
        <v>15</v>
      </c>
      <c r="V6" s="276"/>
      <c r="W6" s="275" t="s">
        <v>5</v>
      </c>
      <c r="X6" s="276"/>
      <c r="Y6" s="21"/>
      <c r="Z6" s="275" t="s">
        <v>3</v>
      </c>
      <c r="AA6" s="276"/>
      <c r="AB6" s="275" t="s">
        <v>4</v>
      </c>
      <c r="AC6" s="276"/>
      <c r="AD6" s="275" t="s">
        <v>15</v>
      </c>
      <c r="AE6" s="276"/>
      <c r="AF6" s="275" t="s">
        <v>5</v>
      </c>
      <c r="AG6" s="276"/>
      <c r="AH6" s="21"/>
      <c r="AI6" s="275" t="s">
        <v>3</v>
      </c>
      <c r="AJ6" s="276"/>
      <c r="AK6" s="275" t="s">
        <v>4</v>
      </c>
      <c r="AL6" s="276"/>
      <c r="AM6" s="275" t="s">
        <v>15</v>
      </c>
      <c r="AN6" s="276"/>
      <c r="AO6" s="275" t="s">
        <v>5</v>
      </c>
      <c r="AP6" s="276"/>
      <c r="AQ6" s="21"/>
      <c r="AR6" s="275" t="s">
        <v>3</v>
      </c>
      <c r="AS6" s="276"/>
      <c r="AT6" s="275" t="s">
        <v>4</v>
      </c>
      <c r="AU6" s="276"/>
      <c r="AV6" s="275" t="s">
        <v>15</v>
      </c>
      <c r="AW6" s="276"/>
      <c r="AX6" s="275" t="s">
        <v>16</v>
      </c>
      <c r="AY6" s="276"/>
    </row>
    <row r="7" spans="1:52">
      <c r="A7" s="36" t="s">
        <v>13</v>
      </c>
      <c r="B7" s="16" t="s">
        <v>11</v>
      </c>
      <c r="C7" s="17" t="s">
        <v>0</v>
      </c>
      <c r="D7" s="17" t="s">
        <v>6</v>
      </c>
      <c r="E7" s="17" t="s">
        <v>14</v>
      </c>
      <c r="F7" s="17" t="s">
        <v>1</v>
      </c>
      <c r="G7" s="17" t="s">
        <v>7</v>
      </c>
      <c r="H7" s="9" t="s">
        <v>2</v>
      </c>
      <c r="I7" s="27" t="s">
        <v>8</v>
      </c>
      <c r="J7" s="27" t="s">
        <v>2</v>
      </c>
      <c r="K7" s="27" t="s">
        <v>8</v>
      </c>
      <c r="L7" s="27" t="s">
        <v>2</v>
      </c>
      <c r="M7" s="27" t="s">
        <v>8</v>
      </c>
      <c r="N7" s="27" t="s">
        <v>2</v>
      </c>
      <c r="O7" s="27" t="s">
        <v>8</v>
      </c>
      <c r="P7" s="30"/>
      <c r="Q7" s="27" t="s">
        <v>2</v>
      </c>
      <c r="R7" s="27" t="s">
        <v>8</v>
      </c>
      <c r="S7" s="27" t="s">
        <v>2</v>
      </c>
      <c r="T7" s="27" t="s">
        <v>8</v>
      </c>
      <c r="U7" s="27" t="s">
        <v>2</v>
      </c>
      <c r="V7" s="27" t="s">
        <v>8</v>
      </c>
      <c r="W7" s="27" t="s">
        <v>2</v>
      </c>
      <c r="X7" s="27" t="s">
        <v>8</v>
      </c>
      <c r="Y7" s="30"/>
      <c r="Z7" s="27" t="s">
        <v>2</v>
      </c>
      <c r="AA7" s="27" t="s">
        <v>8</v>
      </c>
      <c r="AB7" s="27" t="s">
        <v>2</v>
      </c>
      <c r="AC7" s="27" t="s">
        <v>8</v>
      </c>
      <c r="AD7" s="27" t="s">
        <v>2</v>
      </c>
      <c r="AE7" s="27" t="s">
        <v>8</v>
      </c>
      <c r="AF7" s="27" t="s">
        <v>2</v>
      </c>
      <c r="AG7" s="27" t="s">
        <v>8</v>
      </c>
      <c r="AH7" s="30"/>
      <c r="AI7" s="27" t="s">
        <v>2</v>
      </c>
      <c r="AJ7" s="27" t="s">
        <v>8</v>
      </c>
      <c r="AK7" s="27" t="s">
        <v>2</v>
      </c>
      <c r="AL7" s="27" t="s">
        <v>8</v>
      </c>
      <c r="AM7" s="27" t="s">
        <v>2</v>
      </c>
      <c r="AN7" s="27" t="s">
        <v>8</v>
      </c>
      <c r="AO7" s="27" t="s">
        <v>2</v>
      </c>
      <c r="AP7" s="27" t="s">
        <v>8</v>
      </c>
      <c r="AQ7" s="30"/>
      <c r="AR7" s="27" t="s">
        <v>2</v>
      </c>
      <c r="AS7" s="27" t="s">
        <v>17</v>
      </c>
      <c r="AT7" s="27" t="s">
        <v>2</v>
      </c>
      <c r="AU7" s="27" t="s">
        <v>17</v>
      </c>
      <c r="AV7" s="27" t="s">
        <v>2</v>
      </c>
      <c r="AW7" s="27" t="s">
        <v>17</v>
      </c>
      <c r="AX7" s="27" t="s">
        <v>2</v>
      </c>
      <c r="AY7" s="27" t="s">
        <v>17</v>
      </c>
    </row>
    <row r="8" spans="1:52" s="33" customFormat="1">
      <c r="A8" s="38" t="s">
        <v>54</v>
      </c>
      <c r="B8" s="38">
        <v>25</v>
      </c>
      <c r="C8" s="52">
        <v>43791</v>
      </c>
      <c r="D8" s="73">
        <v>369</v>
      </c>
      <c r="E8" s="78" t="s">
        <v>81</v>
      </c>
      <c r="F8" s="75" t="s">
        <v>78</v>
      </c>
      <c r="G8" s="47" t="s">
        <v>47</v>
      </c>
      <c r="H8" s="43">
        <v>0</v>
      </c>
      <c r="I8" s="44">
        <v>0</v>
      </c>
      <c r="J8" s="43">
        <v>0</v>
      </c>
      <c r="K8" s="44">
        <v>0</v>
      </c>
      <c r="L8" s="43">
        <v>0</v>
      </c>
      <c r="M8" s="44" t="s">
        <v>25</v>
      </c>
      <c r="N8" s="43">
        <v>0</v>
      </c>
      <c r="O8" s="44" t="s">
        <v>25</v>
      </c>
      <c r="P8" s="45"/>
      <c r="Q8" s="43">
        <v>0</v>
      </c>
      <c r="R8" s="45">
        <v>0</v>
      </c>
      <c r="S8" s="43">
        <v>0</v>
      </c>
      <c r="T8" s="44">
        <v>0</v>
      </c>
      <c r="U8" s="43" t="s">
        <v>25</v>
      </c>
      <c r="V8" s="44" t="s">
        <v>25</v>
      </c>
      <c r="W8" s="43" t="s">
        <v>25</v>
      </c>
      <c r="X8" s="44" t="s">
        <v>25</v>
      </c>
      <c r="Y8" s="32"/>
      <c r="Z8" s="43">
        <v>0</v>
      </c>
      <c r="AA8" s="44">
        <v>0</v>
      </c>
      <c r="AB8" s="43">
        <v>0</v>
      </c>
      <c r="AC8" s="44">
        <v>0</v>
      </c>
      <c r="AD8" s="43" t="s">
        <v>25</v>
      </c>
      <c r="AE8" s="44" t="s">
        <v>25</v>
      </c>
      <c r="AF8" s="43" t="s">
        <v>25</v>
      </c>
      <c r="AG8" s="44" t="s">
        <v>25</v>
      </c>
      <c r="AH8" s="32"/>
      <c r="AI8" s="43">
        <v>0</v>
      </c>
      <c r="AJ8" s="44">
        <v>0</v>
      </c>
      <c r="AK8" s="43">
        <v>0</v>
      </c>
      <c r="AL8" s="44">
        <v>0</v>
      </c>
      <c r="AM8" s="43" t="s">
        <v>25</v>
      </c>
      <c r="AN8" s="44" t="s">
        <v>25</v>
      </c>
      <c r="AO8" s="43" t="s">
        <v>25</v>
      </c>
      <c r="AP8" s="44" t="s">
        <v>25</v>
      </c>
      <c r="AQ8" s="32"/>
      <c r="AR8" s="43">
        <v>0</v>
      </c>
      <c r="AS8" s="44">
        <v>0</v>
      </c>
      <c r="AT8" s="43">
        <v>0</v>
      </c>
      <c r="AU8" s="45">
        <v>0</v>
      </c>
      <c r="AV8" s="43" t="s">
        <v>25</v>
      </c>
      <c r="AW8" s="44" t="s">
        <v>25</v>
      </c>
      <c r="AX8" s="43" t="s">
        <v>25</v>
      </c>
      <c r="AY8" s="44" t="s">
        <v>25</v>
      </c>
      <c r="AZ8" s="31"/>
    </row>
    <row r="9" spans="1:52" s="33" customFormat="1">
      <c r="A9" s="38" t="s">
        <v>82</v>
      </c>
      <c r="B9" s="38">
        <v>31</v>
      </c>
      <c r="C9" s="52">
        <v>43791</v>
      </c>
      <c r="D9" s="73">
        <v>371</v>
      </c>
      <c r="E9" s="78" t="s">
        <v>80</v>
      </c>
      <c r="F9" s="75" t="s">
        <v>79</v>
      </c>
      <c r="G9" s="47" t="s">
        <v>47</v>
      </c>
      <c r="H9" s="43">
        <v>0</v>
      </c>
      <c r="I9" s="44">
        <v>0</v>
      </c>
      <c r="J9" s="43">
        <v>0</v>
      </c>
      <c r="K9" s="44">
        <v>0</v>
      </c>
      <c r="L9" s="43">
        <v>0</v>
      </c>
      <c r="M9" s="44" t="s">
        <v>25</v>
      </c>
      <c r="N9" s="43">
        <v>0</v>
      </c>
      <c r="O9" s="44" t="s">
        <v>25</v>
      </c>
      <c r="P9" s="45"/>
      <c r="Q9" s="43">
        <v>0</v>
      </c>
      <c r="R9" s="45">
        <v>0</v>
      </c>
      <c r="S9" s="43">
        <v>0</v>
      </c>
      <c r="T9" s="44">
        <v>0</v>
      </c>
      <c r="U9" s="43" t="s">
        <v>25</v>
      </c>
      <c r="V9" s="44" t="s">
        <v>25</v>
      </c>
      <c r="W9" s="43" t="s">
        <v>25</v>
      </c>
      <c r="X9" s="44" t="s">
        <v>25</v>
      </c>
      <c r="Y9" s="32"/>
      <c r="Z9" s="43">
        <v>0</v>
      </c>
      <c r="AA9" s="44">
        <v>0</v>
      </c>
      <c r="AB9" s="43">
        <v>0</v>
      </c>
      <c r="AC9" s="44">
        <v>0</v>
      </c>
      <c r="AD9" s="43" t="s">
        <v>25</v>
      </c>
      <c r="AE9" s="44" t="s">
        <v>25</v>
      </c>
      <c r="AF9" s="43" t="s">
        <v>25</v>
      </c>
      <c r="AG9" s="44" t="s">
        <v>25</v>
      </c>
      <c r="AH9" s="32"/>
      <c r="AI9" s="43">
        <v>0</v>
      </c>
      <c r="AJ9" s="44">
        <v>0</v>
      </c>
      <c r="AK9" s="43">
        <v>0</v>
      </c>
      <c r="AL9" s="44">
        <v>0</v>
      </c>
      <c r="AM9" s="43" t="s">
        <v>25</v>
      </c>
      <c r="AN9" s="44" t="s">
        <v>25</v>
      </c>
      <c r="AO9" s="43" t="s">
        <v>25</v>
      </c>
      <c r="AP9" s="44" t="s">
        <v>25</v>
      </c>
      <c r="AQ9" s="32"/>
      <c r="AR9" s="43">
        <v>0</v>
      </c>
      <c r="AS9" s="44">
        <v>0</v>
      </c>
      <c r="AT9" s="43">
        <v>0</v>
      </c>
      <c r="AU9" s="45">
        <v>0</v>
      </c>
      <c r="AV9" s="43" t="s">
        <v>25</v>
      </c>
      <c r="AW9" s="44" t="s">
        <v>25</v>
      </c>
      <c r="AX9" s="43" t="s">
        <v>25</v>
      </c>
      <c r="AY9" s="44" t="s">
        <v>25</v>
      </c>
      <c r="AZ9" s="31"/>
    </row>
    <row r="10" spans="1:52" s="33" customFormat="1">
      <c r="A10" s="38" t="s">
        <v>62</v>
      </c>
      <c r="B10" s="38">
        <v>581</v>
      </c>
      <c r="C10" s="52">
        <v>44019</v>
      </c>
      <c r="D10" s="73">
        <v>716</v>
      </c>
      <c r="E10" s="78" t="s">
        <v>66</v>
      </c>
      <c r="F10" s="75" t="s">
        <v>44</v>
      </c>
      <c r="G10" s="47" t="s">
        <v>47</v>
      </c>
      <c r="H10" s="43">
        <v>0</v>
      </c>
      <c r="I10" s="44">
        <v>0</v>
      </c>
      <c r="J10" s="43">
        <v>0</v>
      </c>
      <c r="K10" s="44">
        <v>0</v>
      </c>
      <c r="L10" s="43" t="s">
        <v>40</v>
      </c>
      <c r="M10" s="44" t="s">
        <v>40</v>
      </c>
      <c r="N10" s="43" t="s">
        <v>40</v>
      </c>
      <c r="O10" s="44" t="s">
        <v>40</v>
      </c>
      <c r="P10" s="45"/>
      <c r="Q10" s="43">
        <v>0</v>
      </c>
      <c r="R10" s="45">
        <v>0</v>
      </c>
      <c r="S10" s="43">
        <v>0</v>
      </c>
      <c r="T10" s="44">
        <v>0</v>
      </c>
      <c r="U10" s="43" t="s">
        <v>40</v>
      </c>
      <c r="V10" s="44" t="s">
        <v>40</v>
      </c>
      <c r="W10" s="43" t="s">
        <v>40</v>
      </c>
      <c r="X10" s="44" t="s">
        <v>40</v>
      </c>
      <c r="Y10" s="32"/>
      <c r="Z10" s="43">
        <v>0</v>
      </c>
      <c r="AA10" s="44">
        <v>0</v>
      </c>
      <c r="AB10" s="43">
        <v>0</v>
      </c>
      <c r="AC10" s="44">
        <v>0</v>
      </c>
      <c r="AD10" s="43" t="s">
        <v>40</v>
      </c>
      <c r="AE10" s="44" t="s">
        <v>40</v>
      </c>
      <c r="AF10" s="43" t="s">
        <v>40</v>
      </c>
      <c r="AG10" s="44" t="s">
        <v>40</v>
      </c>
      <c r="AH10" s="32"/>
      <c r="AI10" s="43">
        <v>0</v>
      </c>
      <c r="AJ10" s="44">
        <v>0</v>
      </c>
      <c r="AK10" s="43">
        <v>0</v>
      </c>
      <c r="AL10" s="44">
        <v>0</v>
      </c>
      <c r="AM10" s="43" t="s">
        <v>40</v>
      </c>
      <c r="AN10" s="44" t="s">
        <v>40</v>
      </c>
      <c r="AO10" s="43" t="s">
        <v>40</v>
      </c>
      <c r="AP10" s="44" t="s">
        <v>40</v>
      </c>
      <c r="AQ10" s="32"/>
      <c r="AR10" s="43">
        <v>0</v>
      </c>
      <c r="AS10" s="44">
        <v>0</v>
      </c>
      <c r="AT10" s="43">
        <v>0</v>
      </c>
      <c r="AU10" s="45">
        <v>0</v>
      </c>
      <c r="AV10" s="43" t="s">
        <v>40</v>
      </c>
      <c r="AW10" s="44" t="s">
        <v>40</v>
      </c>
      <c r="AX10" s="43" t="s">
        <v>40</v>
      </c>
      <c r="AY10" s="44" t="s">
        <v>40</v>
      </c>
      <c r="AZ10" s="31"/>
    </row>
    <row r="11" spans="1:52" s="33" customFormat="1" ht="38.25">
      <c r="A11" s="38" t="s">
        <v>54</v>
      </c>
      <c r="B11" s="38">
        <v>181</v>
      </c>
      <c r="C11" s="52">
        <v>43840</v>
      </c>
      <c r="D11" s="73">
        <v>877</v>
      </c>
      <c r="E11" s="80" t="s">
        <v>68</v>
      </c>
      <c r="F11" s="75" t="s">
        <v>83</v>
      </c>
      <c r="G11" s="100" t="s">
        <v>47</v>
      </c>
      <c r="H11" s="43">
        <v>0</v>
      </c>
      <c r="I11" s="44">
        <v>0</v>
      </c>
      <c r="J11" s="43">
        <v>0</v>
      </c>
      <c r="K11" s="44">
        <v>0</v>
      </c>
      <c r="L11" s="43">
        <v>0</v>
      </c>
      <c r="M11" s="44" t="s">
        <v>25</v>
      </c>
      <c r="N11" s="43">
        <v>0</v>
      </c>
      <c r="O11" s="44" t="s">
        <v>25</v>
      </c>
      <c r="P11" s="45"/>
      <c r="Q11" s="43">
        <v>0</v>
      </c>
      <c r="R11" s="45">
        <v>0</v>
      </c>
      <c r="S11" s="43">
        <v>0</v>
      </c>
      <c r="T11" s="44">
        <v>0</v>
      </c>
      <c r="U11" s="43" t="s">
        <v>25</v>
      </c>
      <c r="V11" s="44" t="s">
        <v>25</v>
      </c>
      <c r="W11" s="43" t="s">
        <v>25</v>
      </c>
      <c r="X11" s="44" t="s">
        <v>25</v>
      </c>
      <c r="Y11" s="32"/>
      <c r="Z11" s="43">
        <v>0</v>
      </c>
      <c r="AA11" s="44">
        <v>0</v>
      </c>
      <c r="AB11" s="43">
        <v>0</v>
      </c>
      <c r="AC11" s="44">
        <v>0</v>
      </c>
      <c r="AD11" s="43" t="s">
        <v>25</v>
      </c>
      <c r="AE11" s="44" t="s">
        <v>25</v>
      </c>
      <c r="AF11" s="43" t="s">
        <v>25</v>
      </c>
      <c r="AG11" s="44" t="s">
        <v>25</v>
      </c>
      <c r="AH11" s="32"/>
      <c r="AI11" s="43">
        <v>0</v>
      </c>
      <c r="AJ11" s="44">
        <v>0</v>
      </c>
      <c r="AK11" s="43">
        <v>0</v>
      </c>
      <c r="AL11" s="44">
        <v>0</v>
      </c>
      <c r="AM11" s="43" t="s">
        <v>25</v>
      </c>
      <c r="AN11" s="44" t="s">
        <v>25</v>
      </c>
      <c r="AO11" s="43" t="s">
        <v>25</v>
      </c>
      <c r="AP11" s="44" t="s">
        <v>25</v>
      </c>
      <c r="AQ11" s="32"/>
      <c r="AR11" s="43">
        <v>0</v>
      </c>
      <c r="AS11" s="44">
        <v>0</v>
      </c>
      <c r="AT11" s="43">
        <v>0</v>
      </c>
      <c r="AU11" s="45">
        <v>0</v>
      </c>
      <c r="AV11" s="43" t="s">
        <v>25</v>
      </c>
      <c r="AW11" s="44" t="s">
        <v>25</v>
      </c>
      <c r="AX11" s="43" t="s">
        <v>25</v>
      </c>
      <c r="AY11" s="44" t="s">
        <v>25</v>
      </c>
      <c r="AZ11" s="31"/>
    </row>
    <row r="12" spans="1:52" s="33" customFormat="1">
      <c r="A12" s="38" t="s">
        <v>82</v>
      </c>
      <c r="B12" s="38">
        <v>55</v>
      </c>
      <c r="C12" s="52">
        <v>43840</v>
      </c>
      <c r="D12" s="73">
        <v>879</v>
      </c>
      <c r="E12" s="80" t="s">
        <v>69</v>
      </c>
      <c r="F12" s="75" t="s">
        <v>84</v>
      </c>
      <c r="G12" s="100" t="s">
        <v>47</v>
      </c>
      <c r="H12" s="43">
        <v>0</v>
      </c>
      <c r="I12" s="44">
        <v>0</v>
      </c>
      <c r="J12" s="43">
        <v>0</v>
      </c>
      <c r="K12" s="44">
        <v>0</v>
      </c>
      <c r="L12" s="43">
        <v>0</v>
      </c>
      <c r="M12" s="44" t="s">
        <v>25</v>
      </c>
      <c r="N12" s="43">
        <v>0</v>
      </c>
      <c r="O12" s="44" t="s">
        <v>25</v>
      </c>
      <c r="P12" s="45"/>
      <c r="Q12" s="43">
        <v>0</v>
      </c>
      <c r="R12" s="45">
        <v>0</v>
      </c>
      <c r="S12" s="43">
        <v>0</v>
      </c>
      <c r="T12" s="44">
        <v>0</v>
      </c>
      <c r="U12" s="43" t="s">
        <v>25</v>
      </c>
      <c r="V12" s="44" t="s">
        <v>25</v>
      </c>
      <c r="W12" s="43" t="s">
        <v>25</v>
      </c>
      <c r="X12" s="44" t="s">
        <v>25</v>
      </c>
      <c r="Y12" s="32"/>
      <c r="Z12" s="43">
        <v>0</v>
      </c>
      <c r="AA12" s="44">
        <v>0</v>
      </c>
      <c r="AB12" s="43">
        <v>0</v>
      </c>
      <c r="AC12" s="44">
        <v>0</v>
      </c>
      <c r="AD12" s="43" t="s">
        <v>25</v>
      </c>
      <c r="AE12" s="44" t="s">
        <v>25</v>
      </c>
      <c r="AF12" s="43" t="s">
        <v>25</v>
      </c>
      <c r="AG12" s="44" t="s">
        <v>25</v>
      </c>
      <c r="AH12" s="32"/>
      <c r="AI12" s="43">
        <v>0</v>
      </c>
      <c r="AJ12" s="44">
        <v>0</v>
      </c>
      <c r="AK12" s="43">
        <v>0</v>
      </c>
      <c r="AL12" s="44">
        <v>0</v>
      </c>
      <c r="AM12" s="43" t="s">
        <v>25</v>
      </c>
      <c r="AN12" s="44" t="s">
        <v>25</v>
      </c>
      <c r="AO12" s="43" t="s">
        <v>25</v>
      </c>
      <c r="AP12" s="44" t="s">
        <v>25</v>
      </c>
      <c r="AQ12" s="32"/>
      <c r="AR12" s="43">
        <v>0</v>
      </c>
      <c r="AS12" s="44">
        <v>0</v>
      </c>
      <c r="AT12" s="43">
        <v>0</v>
      </c>
      <c r="AU12" s="45">
        <v>0</v>
      </c>
      <c r="AV12" s="43" t="s">
        <v>25</v>
      </c>
      <c r="AW12" s="44" t="s">
        <v>25</v>
      </c>
      <c r="AX12" s="43" t="s">
        <v>25</v>
      </c>
      <c r="AY12" s="44" t="s">
        <v>25</v>
      </c>
      <c r="AZ12" s="31"/>
    </row>
    <row r="13" spans="1:52" s="33" customFormat="1">
      <c r="A13" s="38" t="s">
        <v>50</v>
      </c>
      <c r="B13" s="38">
        <v>510</v>
      </c>
      <c r="C13" s="52">
        <v>43882</v>
      </c>
      <c r="D13" s="73">
        <v>7097</v>
      </c>
      <c r="E13" s="78" t="s">
        <v>49</v>
      </c>
      <c r="F13" s="75" t="s">
        <v>86</v>
      </c>
      <c r="G13" s="96" t="s">
        <v>47</v>
      </c>
      <c r="H13" s="43">
        <v>0</v>
      </c>
      <c r="I13" s="44">
        <v>0</v>
      </c>
      <c r="J13" s="43">
        <v>0</v>
      </c>
      <c r="K13" s="44">
        <v>0</v>
      </c>
      <c r="L13" s="43">
        <v>0</v>
      </c>
      <c r="M13" s="44" t="s">
        <v>20</v>
      </c>
      <c r="N13" s="43">
        <v>0</v>
      </c>
      <c r="O13" s="44" t="s">
        <v>20</v>
      </c>
      <c r="P13" s="45"/>
      <c r="Q13" s="43">
        <v>0</v>
      </c>
      <c r="R13" s="45">
        <v>0</v>
      </c>
      <c r="S13" s="43">
        <v>0</v>
      </c>
      <c r="T13" s="44">
        <v>0</v>
      </c>
      <c r="U13" s="43" t="s">
        <v>20</v>
      </c>
      <c r="V13" s="44" t="s">
        <v>20</v>
      </c>
      <c r="W13" s="43" t="s">
        <v>20</v>
      </c>
      <c r="X13" s="44" t="s">
        <v>20</v>
      </c>
      <c r="Y13" s="32"/>
      <c r="Z13" s="43">
        <v>0</v>
      </c>
      <c r="AA13" s="44">
        <v>0</v>
      </c>
      <c r="AB13" s="43">
        <v>0</v>
      </c>
      <c r="AC13" s="44">
        <v>0</v>
      </c>
      <c r="AD13" s="43" t="s">
        <v>20</v>
      </c>
      <c r="AE13" s="44" t="s">
        <v>20</v>
      </c>
      <c r="AF13" s="43" t="s">
        <v>20</v>
      </c>
      <c r="AG13" s="44" t="s">
        <v>20</v>
      </c>
      <c r="AH13" s="32"/>
      <c r="AI13" s="43">
        <v>0</v>
      </c>
      <c r="AJ13" s="44">
        <v>0</v>
      </c>
      <c r="AK13" s="43">
        <v>0</v>
      </c>
      <c r="AL13" s="44">
        <v>0</v>
      </c>
      <c r="AM13" s="43" t="s">
        <v>20</v>
      </c>
      <c r="AN13" s="44" t="s">
        <v>20</v>
      </c>
      <c r="AO13" s="43" t="s">
        <v>20</v>
      </c>
      <c r="AP13" s="44" t="s">
        <v>20</v>
      </c>
      <c r="AQ13" s="32"/>
      <c r="AR13" s="43">
        <v>0</v>
      </c>
      <c r="AS13" s="44">
        <v>0</v>
      </c>
      <c r="AT13" s="43">
        <v>0</v>
      </c>
      <c r="AU13" s="45">
        <v>0</v>
      </c>
      <c r="AV13" s="43" t="s">
        <v>20</v>
      </c>
      <c r="AW13" s="44" t="s">
        <v>20</v>
      </c>
      <c r="AX13" s="43" t="s">
        <v>20</v>
      </c>
      <c r="AY13" s="44" t="s">
        <v>20</v>
      </c>
      <c r="AZ13" s="31"/>
    </row>
    <row r="14" spans="1:52" s="33" customFormat="1">
      <c r="A14" s="38" t="s">
        <v>50</v>
      </c>
      <c r="B14" s="38">
        <v>373</v>
      </c>
      <c r="C14" s="52">
        <v>43868</v>
      </c>
      <c r="D14" s="73">
        <v>7097</v>
      </c>
      <c r="E14" s="78" t="s">
        <v>49</v>
      </c>
      <c r="F14" s="75" t="s">
        <v>85</v>
      </c>
      <c r="G14" s="96" t="s">
        <v>47</v>
      </c>
      <c r="H14" s="43">
        <v>0</v>
      </c>
      <c r="I14" s="44">
        <v>0</v>
      </c>
      <c r="J14" s="43">
        <v>0</v>
      </c>
      <c r="K14" s="44">
        <v>0</v>
      </c>
      <c r="L14" s="43">
        <v>0</v>
      </c>
      <c r="M14" s="44" t="s">
        <v>23</v>
      </c>
      <c r="N14" s="43">
        <v>0</v>
      </c>
      <c r="O14" s="44" t="s">
        <v>23</v>
      </c>
      <c r="P14" s="45"/>
      <c r="Q14" s="43">
        <v>0</v>
      </c>
      <c r="R14" s="45">
        <v>0</v>
      </c>
      <c r="S14" s="43">
        <v>0</v>
      </c>
      <c r="T14" s="44">
        <v>0</v>
      </c>
      <c r="U14" s="43">
        <v>0</v>
      </c>
      <c r="V14" s="44" t="s">
        <v>23</v>
      </c>
      <c r="W14" s="43">
        <v>0</v>
      </c>
      <c r="X14" s="44" t="s">
        <v>23</v>
      </c>
      <c r="Y14" s="32"/>
      <c r="Z14" s="43">
        <v>0</v>
      </c>
      <c r="AA14" s="44">
        <v>0</v>
      </c>
      <c r="AB14" s="43">
        <v>0</v>
      </c>
      <c r="AC14" s="44">
        <v>0</v>
      </c>
      <c r="AD14" s="43" t="s">
        <v>23</v>
      </c>
      <c r="AE14" s="44" t="s">
        <v>23</v>
      </c>
      <c r="AF14" s="43" t="s">
        <v>23</v>
      </c>
      <c r="AG14" s="44" t="s">
        <v>23</v>
      </c>
      <c r="AH14" s="32"/>
      <c r="AI14" s="43">
        <v>0</v>
      </c>
      <c r="AJ14" s="44">
        <v>0</v>
      </c>
      <c r="AK14" s="43">
        <v>0</v>
      </c>
      <c r="AL14" s="44">
        <v>0</v>
      </c>
      <c r="AM14" s="43" t="s">
        <v>23</v>
      </c>
      <c r="AN14" s="44" t="s">
        <v>23</v>
      </c>
      <c r="AO14" s="43" t="s">
        <v>23</v>
      </c>
      <c r="AP14" s="44" t="s">
        <v>23</v>
      </c>
      <c r="AQ14" s="32"/>
      <c r="AR14" s="43">
        <v>0</v>
      </c>
      <c r="AS14" s="44">
        <v>0</v>
      </c>
      <c r="AT14" s="43">
        <v>0</v>
      </c>
      <c r="AU14" s="45">
        <v>0</v>
      </c>
      <c r="AV14" s="43" t="s">
        <v>23</v>
      </c>
      <c r="AW14" s="44" t="s">
        <v>23</v>
      </c>
      <c r="AX14" s="43" t="s">
        <v>23</v>
      </c>
      <c r="AY14" s="44" t="s">
        <v>23</v>
      </c>
      <c r="AZ14" s="31"/>
    </row>
    <row r="15" spans="1:52" s="33" customFormat="1">
      <c r="A15" s="38" t="s">
        <v>50</v>
      </c>
      <c r="B15" s="38">
        <v>451</v>
      </c>
      <c r="C15" s="52">
        <v>43868</v>
      </c>
      <c r="D15" s="73">
        <v>7097</v>
      </c>
      <c r="E15" s="78" t="s">
        <v>49</v>
      </c>
      <c r="F15" s="108" t="s">
        <v>74</v>
      </c>
      <c r="G15" s="100" t="s">
        <v>47</v>
      </c>
      <c r="H15" s="43">
        <v>0</v>
      </c>
      <c r="I15" s="44">
        <v>0</v>
      </c>
      <c r="J15" s="43">
        <v>0</v>
      </c>
      <c r="K15" s="44">
        <v>0</v>
      </c>
      <c r="L15" s="43">
        <v>0</v>
      </c>
      <c r="M15" s="44" t="s">
        <v>26</v>
      </c>
      <c r="N15" s="43">
        <v>0</v>
      </c>
      <c r="O15" s="44" t="s">
        <v>26</v>
      </c>
      <c r="P15" s="45"/>
      <c r="Q15" s="43">
        <v>0</v>
      </c>
      <c r="R15" s="45">
        <v>0</v>
      </c>
      <c r="S15" s="43">
        <v>0</v>
      </c>
      <c r="T15" s="44">
        <v>0</v>
      </c>
      <c r="U15" s="43">
        <v>0</v>
      </c>
      <c r="V15" s="44" t="s">
        <v>26</v>
      </c>
      <c r="W15" s="43">
        <v>0</v>
      </c>
      <c r="X15" s="44" t="s">
        <v>26</v>
      </c>
      <c r="Y15" s="32"/>
      <c r="Z15" s="43">
        <v>0</v>
      </c>
      <c r="AA15" s="44">
        <v>0</v>
      </c>
      <c r="AB15" s="43">
        <v>0</v>
      </c>
      <c r="AC15" s="44">
        <v>0</v>
      </c>
      <c r="AD15" s="43" t="s">
        <v>26</v>
      </c>
      <c r="AE15" s="44" t="s">
        <v>26</v>
      </c>
      <c r="AF15" s="43" t="s">
        <v>26</v>
      </c>
      <c r="AG15" s="44" t="s">
        <v>26</v>
      </c>
      <c r="AH15" s="32"/>
      <c r="AI15" s="43">
        <v>0</v>
      </c>
      <c r="AJ15" s="44">
        <v>0</v>
      </c>
      <c r="AK15" s="43">
        <v>0</v>
      </c>
      <c r="AL15" s="44">
        <v>0</v>
      </c>
      <c r="AM15" s="43" t="s">
        <v>26</v>
      </c>
      <c r="AN15" s="44" t="s">
        <v>26</v>
      </c>
      <c r="AO15" s="43" t="s">
        <v>26</v>
      </c>
      <c r="AP15" s="44" t="s">
        <v>26</v>
      </c>
      <c r="AQ15" s="32"/>
      <c r="AR15" s="43">
        <v>0</v>
      </c>
      <c r="AS15" s="44">
        <v>0</v>
      </c>
      <c r="AT15" s="43">
        <v>0</v>
      </c>
      <c r="AU15" s="45">
        <v>0</v>
      </c>
      <c r="AV15" s="43" t="s">
        <v>26</v>
      </c>
      <c r="AW15" s="44" t="s">
        <v>26</v>
      </c>
      <c r="AX15" s="43" t="s">
        <v>26</v>
      </c>
      <c r="AY15" s="44" t="s">
        <v>26</v>
      </c>
      <c r="AZ15" s="31"/>
    </row>
    <row r="16" spans="1:52" s="33" customFormat="1">
      <c r="A16" s="38" t="s">
        <v>50</v>
      </c>
      <c r="B16" s="38">
        <v>197</v>
      </c>
      <c r="C16" s="39">
        <v>43847</v>
      </c>
      <c r="D16" s="73">
        <v>7097</v>
      </c>
      <c r="E16" s="74" t="s">
        <v>49</v>
      </c>
      <c r="F16" s="75" t="s">
        <v>75</v>
      </c>
      <c r="G16" s="112" t="s">
        <v>47</v>
      </c>
      <c r="H16" s="43">
        <v>0</v>
      </c>
      <c r="I16" s="44">
        <v>0</v>
      </c>
      <c r="J16" s="43">
        <v>0</v>
      </c>
      <c r="K16" s="44">
        <v>0</v>
      </c>
      <c r="L16" s="43" t="s">
        <v>20</v>
      </c>
      <c r="M16" s="44" t="s">
        <v>20</v>
      </c>
      <c r="N16" s="43" t="s">
        <v>20</v>
      </c>
      <c r="O16" s="44" t="s">
        <v>20</v>
      </c>
      <c r="P16" s="43"/>
      <c r="Q16" s="43">
        <v>0</v>
      </c>
      <c r="R16" s="45">
        <v>0</v>
      </c>
      <c r="S16" s="43">
        <v>0</v>
      </c>
      <c r="T16" s="44">
        <v>0</v>
      </c>
      <c r="U16" s="43" t="s">
        <v>20</v>
      </c>
      <c r="V16" s="44" t="s">
        <v>20</v>
      </c>
      <c r="W16" s="43" t="s">
        <v>20</v>
      </c>
      <c r="X16" s="44" t="s">
        <v>20</v>
      </c>
      <c r="Y16" s="93"/>
      <c r="Z16" s="43">
        <v>0</v>
      </c>
      <c r="AA16" s="44">
        <v>0</v>
      </c>
      <c r="AB16" s="43">
        <v>0</v>
      </c>
      <c r="AC16" s="44">
        <v>0</v>
      </c>
      <c r="AD16" s="43" t="s">
        <v>20</v>
      </c>
      <c r="AE16" s="44" t="s">
        <v>20</v>
      </c>
      <c r="AF16" s="43" t="s">
        <v>20</v>
      </c>
      <c r="AG16" s="44" t="s">
        <v>20</v>
      </c>
      <c r="AH16" s="94"/>
      <c r="AI16" s="43">
        <v>0</v>
      </c>
      <c r="AJ16" s="44">
        <v>0</v>
      </c>
      <c r="AK16" s="43">
        <v>0</v>
      </c>
      <c r="AL16" s="44">
        <v>0</v>
      </c>
      <c r="AM16" s="43" t="s">
        <v>20</v>
      </c>
      <c r="AN16" s="44" t="s">
        <v>20</v>
      </c>
      <c r="AO16" s="43" t="s">
        <v>20</v>
      </c>
      <c r="AP16" s="44" t="s">
        <v>20</v>
      </c>
      <c r="AQ16" s="97"/>
      <c r="AR16" s="43">
        <v>0</v>
      </c>
      <c r="AS16" s="44">
        <v>0</v>
      </c>
      <c r="AT16" s="43">
        <v>0</v>
      </c>
      <c r="AU16" s="45">
        <v>0</v>
      </c>
      <c r="AV16" s="43" t="s">
        <v>20</v>
      </c>
      <c r="AW16" s="44" t="s">
        <v>20</v>
      </c>
      <c r="AX16" s="43" t="s">
        <v>20</v>
      </c>
      <c r="AY16" s="44" t="s">
        <v>20</v>
      </c>
      <c r="AZ16" s="31"/>
    </row>
    <row r="17" spans="1:53" s="24" customFormat="1">
      <c r="A17" s="38"/>
      <c r="B17" s="38"/>
      <c r="C17" s="39"/>
      <c r="D17" s="40"/>
      <c r="E17" s="41"/>
      <c r="F17" s="42"/>
      <c r="G17" s="55" t="s">
        <v>18</v>
      </c>
      <c r="H17" s="56">
        <f>+SUM(H8:H16)</f>
        <v>0</v>
      </c>
      <c r="I17" s="57">
        <f t="shared" ref="I17:O17" si="0">+SUM(I8:I16)</f>
        <v>0</v>
      </c>
      <c r="J17" s="56">
        <f t="shared" si="0"/>
        <v>0</v>
      </c>
      <c r="K17" s="57">
        <f t="shared" si="0"/>
        <v>0</v>
      </c>
      <c r="L17" s="56">
        <f t="shared" si="0"/>
        <v>0</v>
      </c>
      <c r="M17" s="57">
        <f t="shared" si="0"/>
        <v>0</v>
      </c>
      <c r="N17" s="56">
        <f t="shared" si="0"/>
        <v>0</v>
      </c>
      <c r="O17" s="57">
        <f t="shared" si="0"/>
        <v>0</v>
      </c>
      <c r="P17" s="58"/>
      <c r="Q17" s="56">
        <f>+SUM(Q8:Q16)</f>
        <v>0</v>
      </c>
      <c r="R17" s="57">
        <f t="shared" ref="R17:X17" si="1">+SUM(R8:R16)</f>
        <v>0</v>
      </c>
      <c r="S17" s="56">
        <f t="shared" si="1"/>
        <v>0</v>
      </c>
      <c r="T17" s="57">
        <f t="shared" si="1"/>
        <v>0</v>
      </c>
      <c r="U17" s="56">
        <f t="shared" si="1"/>
        <v>0</v>
      </c>
      <c r="V17" s="57">
        <f t="shared" si="1"/>
        <v>0</v>
      </c>
      <c r="W17" s="56">
        <f t="shared" si="1"/>
        <v>0</v>
      </c>
      <c r="X17" s="57">
        <f t="shared" si="1"/>
        <v>0</v>
      </c>
      <c r="Y17" s="59"/>
      <c r="Z17" s="56">
        <f>+SUM(Z8:Z16)</f>
        <v>0</v>
      </c>
      <c r="AA17" s="57">
        <f t="shared" ref="AA17:AG17" si="2">+SUM(AA8:AA16)</f>
        <v>0</v>
      </c>
      <c r="AB17" s="56">
        <f t="shared" si="2"/>
        <v>0</v>
      </c>
      <c r="AC17" s="57">
        <f t="shared" si="2"/>
        <v>0</v>
      </c>
      <c r="AD17" s="56">
        <f t="shared" si="2"/>
        <v>0</v>
      </c>
      <c r="AE17" s="57">
        <f t="shared" si="2"/>
        <v>0</v>
      </c>
      <c r="AF17" s="56">
        <f t="shared" si="2"/>
        <v>0</v>
      </c>
      <c r="AG17" s="57">
        <f t="shared" si="2"/>
        <v>0</v>
      </c>
      <c r="AH17" s="59"/>
      <c r="AI17" s="56">
        <f>+SUM(AI8:AI16)</f>
        <v>0</v>
      </c>
      <c r="AJ17" s="57">
        <f t="shared" ref="AJ17:AP17" si="3">+SUM(AJ8:AJ16)</f>
        <v>0</v>
      </c>
      <c r="AK17" s="56">
        <f t="shared" si="3"/>
        <v>0</v>
      </c>
      <c r="AL17" s="57">
        <f t="shared" si="3"/>
        <v>0</v>
      </c>
      <c r="AM17" s="56">
        <f t="shared" si="3"/>
        <v>0</v>
      </c>
      <c r="AN17" s="57">
        <f t="shared" si="3"/>
        <v>0</v>
      </c>
      <c r="AO17" s="56">
        <f t="shared" si="3"/>
        <v>0</v>
      </c>
      <c r="AP17" s="57">
        <f t="shared" si="3"/>
        <v>0</v>
      </c>
      <c r="AQ17" s="60"/>
      <c r="AR17" s="56">
        <f>+SUM(AR8:AR16)</f>
        <v>0</v>
      </c>
      <c r="AS17" s="57">
        <f t="shared" ref="AS17:AY17" si="4">+SUM(AS8:AS16)</f>
        <v>0</v>
      </c>
      <c r="AT17" s="56">
        <f t="shared" si="4"/>
        <v>0</v>
      </c>
      <c r="AU17" s="57">
        <f t="shared" si="4"/>
        <v>0</v>
      </c>
      <c r="AV17" s="56">
        <f t="shared" si="4"/>
        <v>0</v>
      </c>
      <c r="AW17" s="57">
        <f t="shared" si="4"/>
        <v>0</v>
      </c>
      <c r="AX17" s="56">
        <f t="shared" si="4"/>
        <v>0</v>
      </c>
      <c r="AY17" s="57">
        <f t="shared" si="4"/>
        <v>0</v>
      </c>
      <c r="AZ17" s="50"/>
    </row>
    <row r="18" spans="1:53" s="33" customFormat="1">
      <c r="A18" s="38"/>
      <c r="B18" s="38"/>
      <c r="C18" s="52"/>
      <c r="D18" s="73"/>
      <c r="E18" s="78"/>
      <c r="F18" s="75"/>
      <c r="G18" s="54"/>
      <c r="H18" s="43"/>
      <c r="I18" s="44"/>
      <c r="J18" s="43"/>
      <c r="K18" s="44"/>
      <c r="L18" s="43"/>
      <c r="M18" s="44"/>
      <c r="N18" s="43"/>
      <c r="O18" s="44"/>
      <c r="P18" s="45"/>
      <c r="Q18" s="43"/>
      <c r="R18" s="45"/>
      <c r="S18" s="43"/>
      <c r="T18" s="44"/>
      <c r="U18" s="43"/>
      <c r="V18" s="44"/>
      <c r="W18" s="43"/>
      <c r="X18" s="44"/>
      <c r="Y18" s="32"/>
      <c r="Z18" s="43"/>
      <c r="AA18" s="44"/>
      <c r="AB18" s="43"/>
      <c r="AC18" s="44"/>
      <c r="AD18" s="43"/>
      <c r="AE18" s="44"/>
      <c r="AF18" s="43"/>
      <c r="AG18" s="44"/>
      <c r="AH18" s="32"/>
      <c r="AI18" s="43"/>
      <c r="AJ18" s="44"/>
      <c r="AK18" s="43"/>
      <c r="AL18" s="44"/>
      <c r="AM18" s="43"/>
      <c r="AN18" s="44"/>
      <c r="AO18" s="43"/>
      <c r="AP18" s="44"/>
      <c r="AQ18" s="32"/>
      <c r="AR18" s="43"/>
      <c r="AS18" s="44"/>
      <c r="AT18" s="43"/>
      <c r="AU18" s="45"/>
      <c r="AV18" s="43"/>
      <c r="AW18" s="44"/>
      <c r="AX18" s="43"/>
      <c r="AY18" s="44"/>
      <c r="AZ18" s="31"/>
    </row>
    <row r="19" spans="1:53" s="33" customFormat="1">
      <c r="A19" s="38"/>
      <c r="B19" s="38"/>
      <c r="C19" s="52"/>
      <c r="D19" s="73"/>
      <c r="E19" s="78"/>
      <c r="F19" s="75"/>
      <c r="G19" s="54"/>
      <c r="H19" s="43"/>
      <c r="I19" s="44"/>
      <c r="J19" s="43"/>
      <c r="K19" s="44"/>
      <c r="L19" s="43"/>
      <c r="M19" s="44"/>
      <c r="N19" s="43"/>
      <c r="O19" s="44"/>
      <c r="P19" s="45"/>
      <c r="Q19" s="43"/>
      <c r="R19" s="45"/>
      <c r="S19" s="43"/>
      <c r="T19" s="44"/>
      <c r="U19" s="43"/>
      <c r="V19" s="44"/>
      <c r="W19" s="43"/>
      <c r="X19" s="44"/>
      <c r="Y19" s="32"/>
      <c r="Z19" s="43"/>
      <c r="AA19" s="44"/>
      <c r="AB19" s="43"/>
      <c r="AC19" s="44"/>
      <c r="AD19" s="43"/>
      <c r="AE19" s="44"/>
      <c r="AF19" s="43"/>
      <c r="AG19" s="44"/>
      <c r="AH19" s="32"/>
      <c r="AI19" s="43"/>
      <c r="AJ19" s="44"/>
      <c r="AK19" s="43"/>
      <c r="AL19" s="44"/>
      <c r="AM19" s="43"/>
      <c r="AN19" s="44"/>
      <c r="AO19" s="43"/>
      <c r="AP19" s="44"/>
      <c r="AQ19" s="32"/>
      <c r="AR19" s="43"/>
      <c r="AS19" s="44"/>
      <c r="AT19" s="43"/>
      <c r="AU19" s="45"/>
      <c r="AV19" s="43"/>
      <c r="AW19" s="44"/>
      <c r="AX19" s="43"/>
      <c r="AY19" s="44"/>
      <c r="AZ19" s="31"/>
    </row>
    <row r="20" spans="1:53">
      <c r="A20" s="38" t="s">
        <v>51</v>
      </c>
      <c r="B20" s="38">
        <v>498</v>
      </c>
      <c r="C20" s="52">
        <v>43875</v>
      </c>
      <c r="D20" s="73">
        <v>1392</v>
      </c>
      <c r="E20" s="78" t="s">
        <v>52</v>
      </c>
      <c r="F20" s="75" t="s">
        <v>45</v>
      </c>
      <c r="G20" s="47" t="s">
        <v>46</v>
      </c>
      <c r="H20" s="43">
        <v>0.2</v>
      </c>
      <c r="I20" s="44">
        <v>0.4</v>
      </c>
      <c r="J20" s="43" t="s">
        <v>21</v>
      </c>
      <c r="K20" s="44">
        <v>0.1</v>
      </c>
      <c r="L20" s="43">
        <v>-0.1</v>
      </c>
      <c r="M20" s="44">
        <v>-0.3</v>
      </c>
      <c r="N20" s="43">
        <v>0.1</v>
      </c>
      <c r="O20" s="44">
        <v>0.2</v>
      </c>
      <c r="P20" s="45"/>
      <c r="Q20" s="43">
        <v>0.4</v>
      </c>
      <c r="R20" s="45">
        <v>0.4</v>
      </c>
      <c r="S20" s="43">
        <v>0.1</v>
      </c>
      <c r="T20" s="44">
        <v>0.1</v>
      </c>
      <c r="U20" s="43">
        <v>-0.3</v>
      </c>
      <c r="V20" s="44">
        <v>-0.3</v>
      </c>
      <c r="W20" s="43">
        <v>0.2</v>
      </c>
      <c r="X20" s="44">
        <v>0.2</v>
      </c>
      <c r="Y20" s="32"/>
      <c r="Z20" s="43">
        <v>0.6</v>
      </c>
      <c r="AA20" s="44">
        <v>0.6</v>
      </c>
      <c r="AB20" s="43">
        <v>0.1</v>
      </c>
      <c r="AC20" s="44">
        <v>0.1</v>
      </c>
      <c r="AD20" s="43">
        <v>-0.5</v>
      </c>
      <c r="AE20" s="44">
        <v>-0.5</v>
      </c>
      <c r="AF20" s="43">
        <v>0.2</v>
      </c>
      <c r="AG20" s="44">
        <v>0.2</v>
      </c>
      <c r="AH20" s="32"/>
      <c r="AI20" s="43">
        <v>0.8</v>
      </c>
      <c r="AJ20" s="44">
        <v>0.8</v>
      </c>
      <c r="AK20" s="43">
        <v>0.2</v>
      </c>
      <c r="AL20" s="44">
        <v>0.2</v>
      </c>
      <c r="AM20" s="43">
        <v>-0.6</v>
      </c>
      <c r="AN20" s="44">
        <v>-0.6</v>
      </c>
      <c r="AO20" s="43">
        <v>0.4</v>
      </c>
      <c r="AP20" s="44">
        <v>0.4</v>
      </c>
      <c r="AQ20" s="32"/>
      <c r="AR20" s="43">
        <v>0.8</v>
      </c>
      <c r="AS20" s="44">
        <v>0.8</v>
      </c>
      <c r="AT20" s="43">
        <v>0.2</v>
      </c>
      <c r="AU20" s="45">
        <v>0.2</v>
      </c>
      <c r="AV20" s="43">
        <v>-0.6</v>
      </c>
      <c r="AW20" s="44">
        <v>-0.6</v>
      </c>
      <c r="AX20" s="43">
        <v>0.4</v>
      </c>
      <c r="AY20" s="44">
        <v>0.4</v>
      </c>
    </row>
    <row r="21" spans="1:53" s="24" customFormat="1">
      <c r="A21" s="38"/>
      <c r="B21" s="38"/>
      <c r="C21" s="39"/>
      <c r="D21" s="40"/>
      <c r="E21" s="41"/>
      <c r="F21" s="42"/>
      <c r="G21" s="55" t="s">
        <v>18</v>
      </c>
      <c r="H21" s="56">
        <f>+SUM(H20)</f>
        <v>0.2</v>
      </c>
      <c r="I21" s="57">
        <f t="shared" ref="I21:O21" si="5">+SUM(I20)</f>
        <v>0.4</v>
      </c>
      <c r="J21" s="56">
        <f t="shared" si="5"/>
        <v>0</v>
      </c>
      <c r="K21" s="57">
        <f t="shared" si="5"/>
        <v>0.1</v>
      </c>
      <c r="L21" s="56">
        <f t="shared" si="5"/>
        <v>-0.1</v>
      </c>
      <c r="M21" s="57">
        <f t="shared" si="5"/>
        <v>-0.3</v>
      </c>
      <c r="N21" s="56">
        <f t="shared" si="5"/>
        <v>0.1</v>
      </c>
      <c r="O21" s="57">
        <f t="shared" si="5"/>
        <v>0.2</v>
      </c>
      <c r="P21" s="58"/>
      <c r="Q21" s="56">
        <f>+SUM(Q20)</f>
        <v>0.4</v>
      </c>
      <c r="R21" s="57">
        <f t="shared" ref="R21" si="6">+SUM(R20)</f>
        <v>0.4</v>
      </c>
      <c r="S21" s="56">
        <f t="shared" ref="S21" si="7">+SUM(S20)</f>
        <v>0.1</v>
      </c>
      <c r="T21" s="57">
        <f t="shared" ref="T21" si="8">+SUM(T20)</f>
        <v>0.1</v>
      </c>
      <c r="U21" s="56">
        <f t="shared" ref="U21" si="9">+SUM(U20)</f>
        <v>-0.3</v>
      </c>
      <c r="V21" s="57">
        <f t="shared" ref="V21" si="10">+SUM(V20)</f>
        <v>-0.3</v>
      </c>
      <c r="W21" s="56">
        <f t="shared" ref="W21" si="11">+SUM(W20)</f>
        <v>0.2</v>
      </c>
      <c r="X21" s="57">
        <f t="shared" ref="X21" si="12">+SUM(X20)</f>
        <v>0.2</v>
      </c>
      <c r="Y21" s="59"/>
      <c r="Z21" s="56">
        <f>+SUM(Z20)</f>
        <v>0.6</v>
      </c>
      <c r="AA21" s="57">
        <f t="shared" ref="AA21" si="13">+SUM(AA20)</f>
        <v>0.6</v>
      </c>
      <c r="AB21" s="56">
        <f t="shared" ref="AB21" si="14">+SUM(AB20)</f>
        <v>0.1</v>
      </c>
      <c r="AC21" s="57">
        <f t="shared" ref="AC21" si="15">+SUM(AC20)</f>
        <v>0.1</v>
      </c>
      <c r="AD21" s="56">
        <f t="shared" ref="AD21" si="16">+SUM(AD20)</f>
        <v>-0.5</v>
      </c>
      <c r="AE21" s="57">
        <f t="shared" ref="AE21" si="17">+SUM(AE20)</f>
        <v>-0.5</v>
      </c>
      <c r="AF21" s="56">
        <f t="shared" ref="AF21" si="18">+SUM(AF20)</f>
        <v>0.2</v>
      </c>
      <c r="AG21" s="57">
        <f t="shared" ref="AG21" si="19">+SUM(AG20)</f>
        <v>0.2</v>
      </c>
      <c r="AH21" s="59"/>
      <c r="AI21" s="56">
        <f>+SUM(AI20)</f>
        <v>0.8</v>
      </c>
      <c r="AJ21" s="57">
        <f t="shared" ref="AJ21" si="20">+SUM(AJ20)</f>
        <v>0.8</v>
      </c>
      <c r="AK21" s="56">
        <f t="shared" ref="AK21" si="21">+SUM(AK20)</f>
        <v>0.2</v>
      </c>
      <c r="AL21" s="57">
        <f t="shared" ref="AL21" si="22">+SUM(AL20)</f>
        <v>0.2</v>
      </c>
      <c r="AM21" s="56">
        <f t="shared" ref="AM21" si="23">+SUM(AM20)</f>
        <v>-0.6</v>
      </c>
      <c r="AN21" s="57">
        <f t="shared" ref="AN21" si="24">+SUM(AN20)</f>
        <v>-0.6</v>
      </c>
      <c r="AO21" s="56">
        <f t="shared" ref="AO21" si="25">+SUM(AO20)</f>
        <v>0.4</v>
      </c>
      <c r="AP21" s="57">
        <f t="shared" ref="AP21" si="26">+SUM(AP20)</f>
        <v>0.4</v>
      </c>
      <c r="AQ21" s="60"/>
      <c r="AR21" s="56">
        <f>+SUM(AR20)</f>
        <v>0.8</v>
      </c>
      <c r="AS21" s="57">
        <f t="shared" ref="AS21" si="27">+SUM(AS20)</f>
        <v>0.8</v>
      </c>
      <c r="AT21" s="56">
        <f t="shared" ref="AT21" si="28">+SUM(AT20)</f>
        <v>0.2</v>
      </c>
      <c r="AU21" s="57">
        <f t="shared" ref="AU21" si="29">+SUM(AU20)</f>
        <v>0.2</v>
      </c>
      <c r="AV21" s="56">
        <f t="shared" ref="AV21" si="30">+SUM(AV20)</f>
        <v>-0.6</v>
      </c>
      <c r="AW21" s="57">
        <f t="shared" ref="AW21" si="31">+SUM(AW20)</f>
        <v>-0.6</v>
      </c>
      <c r="AX21" s="56">
        <f t="shared" ref="AX21" si="32">+SUM(AX20)</f>
        <v>0.4</v>
      </c>
      <c r="AY21" s="57">
        <f t="shared" ref="AY21" si="33">+SUM(AY20)</f>
        <v>0.4</v>
      </c>
      <c r="AZ21" s="50"/>
    </row>
    <row r="22" spans="1:53" s="24" customFormat="1">
      <c r="A22" s="38"/>
      <c r="B22" s="38"/>
      <c r="C22" s="39"/>
      <c r="D22" s="73"/>
      <c r="E22" s="74"/>
      <c r="F22" s="75"/>
      <c r="G22" s="79"/>
      <c r="H22" s="43"/>
      <c r="I22" s="44"/>
      <c r="J22" s="43"/>
      <c r="K22" s="44"/>
      <c r="L22" s="43"/>
      <c r="M22" s="44"/>
      <c r="N22" s="43"/>
      <c r="O22" s="44"/>
      <c r="P22" s="43"/>
      <c r="Q22" s="43"/>
      <c r="R22" s="45"/>
      <c r="S22" s="43"/>
      <c r="T22" s="44"/>
      <c r="U22" s="43"/>
      <c r="V22" s="44"/>
      <c r="W22" s="43"/>
      <c r="X22" s="44"/>
      <c r="Y22" s="93"/>
      <c r="Z22" s="43"/>
      <c r="AA22" s="44"/>
      <c r="AB22" s="43"/>
      <c r="AC22" s="44"/>
      <c r="AD22" s="43"/>
      <c r="AE22" s="44"/>
      <c r="AF22" s="43"/>
      <c r="AG22" s="44"/>
      <c r="AH22" s="94"/>
      <c r="AI22" s="43"/>
      <c r="AJ22" s="44"/>
      <c r="AK22" s="43"/>
      <c r="AL22" s="44"/>
      <c r="AM22" s="43"/>
      <c r="AN22" s="44"/>
      <c r="AO22" s="43"/>
      <c r="AP22" s="44"/>
      <c r="AQ22" s="97"/>
      <c r="AR22" s="43"/>
      <c r="AS22" s="44"/>
      <c r="AT22" s="43"/>
      <c r="AU22" s="45"/>
      <c r="AV22" s="43"/>
      <c r="AW22" s="44"/>
      <c r="AX22" s="43"/>
      <c r="AY22" s="44"/>
      <c r="AZ22" s="50"/>
    </row>
    <row r="23" spans="1:53" s="33" customFormat="1">
      <c r="A23" s="38" t="s">
        <v>64</v>
      </c>
      <c r="B23" s="38">
        <v>626</v>
      </c>
      <c r="C23" s="39">
        <v>44042</v>
      </c>
      <c r="D23" s="73">
        <v>713</v>
      </c>
      <c r="E23" s="74" t="s">
        <v>71</v>
      </c>
      <c r="F23" s="75" t="s">
        <v>60</v>
      </c>
      <c r="G23" s="79" t="s">
        <v>48</v>
      </c>
      <c r="H23" s="43" t="s">
        <v>20</v>
      </c>
      <c r="I23" s="44" t="s">
        <v>20</v>
      </c>
      <c r="J23" s="43" t="s">
        <v>20</v>
      </c>
      <c r="K23" s="44">
        <v>-0.1</v>
      </c>
      <c r="L23" s="43">
        <v>0</v>
      </c>
      <c r="M23" s="44">
        <v>0</v>
      </c>
      <c r="N23" s="43" t="s">
        <v>20</v>
      </c>
      <c r="O23" s="44">
        <v>-0.1</v>
      </c>
      <c r="P23" s="43"/>
      <c r="Q23" s="43" t="s">
        <v>20</v>
      </c>
      <c r="R23" s="45" t="s">
        <v>20</v>
      </c>
      <c r="S23" s="43">
        <v>-0.1</v>
      </c>
      <c r="T23" s="44">
        <v>-0.1</v>
      </c>
      <c r="U23" s="43">
        <v>0</v>
      </c>
      <c r="V23" s="44">
        <v>0</v>
      </c>
      <c r="W23" s="43">
        <v>-0.1</v>
      </c>
      <c r="X23" s="44">
        <v>-0.1</v>
      </c>
      <c r="Y23" s="93"/>
      <c r="Z23" s="43" t="s">
        <v>20</v>
      </c>
      <c r="AA23" s="44" t="s">
        <v>20</v>
      </c>
      <c r="AB23" s="43" t="s">
        <v>20</v>
      </c>
      <c r="AC23" s="44">
        <v>-0.1</v>
      </c>
      <c r="AD23" s="43">
        <v>0</v>
      </c>
      <c r="AE23" s="44">
        <v>0</v>
      </c>
      <c r="AF23" s="43" t="s">
        <v>20</v>
      </c>
      <c r="AG23" s="44">
        <v>-0.1</v>
      </c>
      <c r="AH23" s="94"/>
      <c r="AI23" s="43" t="s">
        <v>20</v>
      </c>
      <c r="AJ23" s="44" t="s">
        <v>20</v>
      </c>
      <c r="AK23" s="43">
        <v>-0.1</v>
      </c>
      <c r="AL23" s="44">
        <v>-0.1</v>
      </c>
      <c r="AM23" s="43">
        <v>0</v>
      </c>
      <c r="AN23" s="44">
        <v>0</v>
      </c>
      <c r="AO23" s="43">
        <v>-0.1</v>
      </c>
      <c r="AP23" s="44">
        <v>-0.1</v>
      </c>
      <c r="AQ23" s="97"/>
      <c r="AR23" s="43" t="s">
        <v>20</v>
      </c>
      <c r="AS23" s="44" t="s">
        <v>20</v>
      </c>
      <c r="AT23" s="43" t="s">
        <v>20</v>
      </c>
      <c r="AU23" s="45">
        <v>-0.1</v>
      </c>
      <c r="AV23" s="43">
        <v>0</v>
      </c>
      <c r="AW23" s="44">
        <v>0</v>
      </c>
      <c r="AX23" s="43" t="s">
        <v>20</v>
      </c>
      <c r="AY23" s="44">
        <v>-0.1</v>
      </c>
      <c r="AZ23" s="31"/>
    </row>
    <row r="24" spans="1:53" s="33" customFormat="1">
      <c r="A24" s="38" t="s">
        <v>73</v>
      </c>
      <c r="B24" s="38">
        <v>621</v>
      </c>
      <c r="C24" s="39">
        <v>44042</v>
      </c>
      <c r="D24" s="73">
        <v>731</v>
      </c>
      <c r="E24" s="74" t="s">
        <v>70</v>
      </c>
      <c r="F24" s="75" t="s">
        <v>58</v>
      </c>
      <c r="G24" s="79" t="s">
        <v>48</v>
      </c>
      <c r="H24" s="43" t="s">
        <v>20</v>
      </c>
      <c r="I24" s="44" t="s">
        <v>20</v>
      </c>
      <c r="J24" s="43">
        <v>-0.2</v>
      </c>
      <c r="K24" s="44">
        <v>-0.2</v>
      </c>
      <c r="L24" s="43">
        <v>0</v>
      </c>
      <c r="M24" s="44">
        <v>0</v>
      </c>
      <c r="N24" s="43">
        <v>-0.2</v>
      </c>
      <c r="O24" s="44">
        <v>-0.2</v>
      </c>
      <c r="P24" s="43"/>
      <c r="Q24" s="43" t="s">
        <v>20</v>
      </c>
      <c r="R24" s="45" t="s">
        <v>20</v>
      </c>
      <c r="S24" s="43">
        <v>-0.2</v>
      </c>
      <c r="T24" s="44">
        <v>-0.2</v>
      </c>
      <c r="U24" s="43">
        <v>0</v>
      </c>
      <c r="V24" s="44">
        <v>0</v>
      </c>
      <c r="W24" s="43">
        <v>-0.2</v>
      </c>
      <c r="X24" s="44">
        <v>-0.2</v>
      </c>
      <c r="Y24" s="93"/>
      <c r="Z24" s="43" t="s">
        <v>20</v>
      </c>
      <c r="AA24" s="44" t="s">
        <v>20</v>
      </c>
      <c r="AB24" s="43">
        <v>-0.2</v>
      </c>
      <c r="AC24" s="44">
        <v>-0.2</v>
      </c>
      <c r="AD24" s="43">
        <v>0</v>
      </c>
      <c r="AE24" s="44">
        <v>0</v>
      </c>
      <c r="AF24" s="43">
        <v>-0.2</v>
      </c>
      <c r="AG24" s="44">
        <v>-0.2</v>
      </c>
      <c r="AH24" s="94"/>
      <c r="AI24" s="43" t="s">
        <v>20</v>
      </c>
      <c r="AJ24" s="44" t="s">
        <v>20</v>
      </c>
      <c r="AK24" s="43">
        <v>-0.2</v>
      </c>
      <c r="AL24" s="44">
        <v>-0.2</v>
      </c>
      <c r="AM24" s="43">
        <v>0</v>
      </c>
      <c r="AN24" s="44">
        <v>0</v>
      </c>
      <c r="AO24" s="43">
        <v>-0.2</v>
      </c>
      <c r="AP24" s="44">
        <v>-0.2</v>
      </c>
      <c r="AQ24" s="97"/>
      <c r="AR24" s="43" t="s">
        <v>20</v>
      </c>
      <c r="AS24" s="44" t="s">
        <v>20</v>
      </c>
      <c r="AT24" s="43">
        <v>-0.2</v>
      </c>
      <c r="AU24" s="45">
        <v>-0.2</v>
      </c>
      <c r="AV24" s="43">
        <v>0</v>
      </c>
      <c r="AW24" s="44">
        <v>0</v>
      </c>
      <c r="AX24" s="43">
        <v>-0.2</v>
      </c>
      <c r="AY24" s="44">
        <v>-0.2</v>
      </c>
      <c r="AZ24" s="31"/>
    </row>
    <row r="25" spans="1:53" s="33" customFormat="1">
      <c r="A25" s="38" t="s">
        <v>73</v>
      </c>
      <c r="B25" s="38">
        <v>625</v>
      </c>
      <c r="C25" s="52">
        <v>44042</v>
      </c>
      <c r="D25" s="73">
        <v>731</v>
      </c>
      <c r="E25" s="78" t="s">
        <v>70</v>
      </c>
      <c r="F25" s="75" t="s">
        <v>59</v>
      </c>
      <c r="G25" s="47" t="s">
        <v>48</v>
      </c>
      <c r="H25" s="43" t="s">
        <v>20</v>
      </c>
      <c r="I25" s="44" t="s">
        <v>20</v>
      </c>
      <c r="J25" s="43">
        <v>-0.1</v>
      </c>
      <c r="K25" s="44">
        <v>-0.1</v>
      </c>
      <c r="L25" s="43">
        <v>0</v>
      </c>
      <c r="M25" s="44">
        <v>0</v>
      </c>
      <c r="N25" s="43">
        <v>-0.1</v>
      </c>
      <c r="O25" s="44">
        <v>-0.1</v>
      </c>
      <c r="P25" s="45"/>
      <c r="Q25" s="43" t="s">
        <v>20</v>
      </c>
      <c r="R25" s="45" t="s">
        <v>20</v>
      </c>
      <c r="S25" s="43">
        <v>-0.1</v>
      </c>
      <c r="T25" s="44">
        <v>-0.1</v>
      </c>
      <c r="U25" s="43">
        <v>0</v>
      </c>
      <c r="V25" s="44">
        <v>0</v>
      </c>
      <c r="W25" s="43">
        <v>-0.1</v>
      </c>
      <c r="X25" s="44">
        <v>-0.1</v>
      </c>
      <c r="Y25" s="32"/>
      <c r="Z25" s="43" t="s">
        <v>20</v>
      </c>
      <c r="AA25" s="44" t="s">
        <v>20</v>
      </c>
      <c r="AB25" s="43">
        <v>-0.1</v>
      </c>
      <c r="AC25" s="44">
        <v>-0.1</v>
      </c>
      <c r="AD25" s="43">
        <v>0</v>
      </c>
      <c r="AE25" s="44">
        <v>0</v>
      </c>
      <c r="AF25" s="43">
        <v>-0.1</v>
      </c>
      <c r="AG25" s="44">
        <v>-0.1</v>
      </c>
      <c r="AH25" s="32"/>
      <c r="AI25" s="43" t="s">
        <v>20</v>
      </c>
      <c r="AJ25" s="44" t="s">
        <v>20</v>
      </c>
      <c r="AK25" s="43">
        <v>-0.1</v>
      </c>
      <c r="AL25" s="44">
        <v>-0.1</v>
      </c>
      <c r="AM25" s="43">
        <v>0</v>
      </c>
      <c r="AN25" s="44">
        <v>0</v>
      </c>
      <c r="AO25" s="43">
        <v>-0.1</v>
      </c>
      <c r="AP25" s="44">
        <v>-0.1</v>
      </c>
      <c r="AQ25" s="32"/>
      <c r="AR25" s="43" t="s">
        <v>20</v>
      </c>
      <c r="AS25" s="44" t="s">
        <v>20</v>
      </c>
      <c r="AT25" s="43">
        <v>-0.1</v>
      </c>
      <c r="AU25" s="45">
        <v>-0.1</v>
      </c>
      <c r="AV25" s="43">
        <v>0</v>
      </c>
      <c r="AW25" s="44">
        <v>0</v>
      </c>
      <c r="AX25" s="43">
        <v>-0.1</v>
      </c>
      <c r="AY25" s="44">
        <v>-0.1</v>
      </c>
      <c r="AZ25" s="31"/>
    </row>
    <row r="26" spans="1:53" s="33" customFormat="1">
      <c r="A26" s="38" t="s">
        <v>63</v>
      </c>
      <c r="B26" s="38">
        <v>608</v>
      </c>
      <c r="C26" s="39">
        <v>44019</v>
      </c>
      <c r="D26" s="73">
        <v>1118</v>
      </c>
      <c r="E26" s="74" t="s">
        <v>67</v>
      </c>
      <c r="F26" s="75" t="s">
        <v>56</v>
      </c>
      <c r="G26" s="79" t="s">
        <v>48</v>
      </c>
      <c r="H26" s="43">
        <v>-2.5</v>
      </c>
      <c r="I26" s="44">
        <v>-2.5</v>
      </c>
      <c r="J26" s="43">
        <v>2.2999999999999998</v>
      </c>
      <c r="K26" s="44">
        <v>2.2999999999999998</v>
      </c>
      <c r="L26" s="43">
        <v>0</v>
      </c>
      <c r="M26" s="44">
        <v>0</v>
      </c>
      <c r="N26" s="43">
        <v>-0.2</v>
      </c>
      <c r="O26" s="44">
        <v>-0.2</v>
      </c>
      <c r="P26" s="43"/>
      <c r="Q26" s="43">
        <v>-2.5</v>
      </c>
      <c r="R26" s="44">
        <v>-2.5</v>
      </c>
      <c r="S26" s="43">
        <v>2.2999999999999998</v>
      </c>
      <c r="T26" s="44">
        <v>2.2999999999999998</v>
      </c>
      <c r="U26" s="43">
        <v>0</v>
      </c>
      <c r="V26" s="44">
        <v>0</v>
      </c>
      <c r="W26" s="43">
        <v>-0.2</v>
      </c>
      <c r="X26" s="44">
        <v>-0.2</v>
      </c>
      <c r="Y26" s="93"/>
      <c r="Z26" s="43">
        <v>-2.5</v>
      </c>
      <c r="AA26" s="44">
        <v>-2.5</v>
      </c>
      <c r="AB26" s="43">
        <v>2.2999999999999998</v>
      </c>
      <c r="AC26" s="44">
        <v>2.2999999999999998</v>
      </c>
      <c r="AD26" s="43">
        <v>0</v>
      </c>
      <c r="AE26" s="44">
        <v>0</v>
      </c>
      <c r="AF26" s="43">
        <v>-0.2</v>
      </c>
      <c r="AG26" s="44">
        <v>-0.2</v>
      </c>
      <c r="AH26" s="94"/>
      <c r="AI26" s="43">
        <v>-2.5</v>
      </c>
      <c r="AJ26" s="44">
        <v>-2.5</v>
      </c>
      <c r="AK26" s="43">
        <v>2.2999999999999998</v>
      </c>
      <c r="AL26" s="44">
        <v>2.2999999999999998</v>
      </c>
      <c r="AM26" s="43">
        <v>0</v>
      </c>
      <c r="AN26" s="44">
        <v>0</v>
      </c>
      <c r="AO26" s="43">
        <v>-0.2</v>
      </c>
      <c r="AP26" s="44">
        <v>-0.2</v>
      </c>
      <c r="AQ26" s="97"/>
      <c r="AR26" s="43">
        <v>-2.5</v>
      </c>
      <c r="AS26" s="44">
        <v>-2.5</v>
      </c>
      <c r="AT26" s="43">
        <v>2.2999999999999998</v>
      </c>
      <c r="AU26" s="44">
        <v>2.2999999999999998</v>
      </c>
      <c r="AV26" s="43">
        <v>0</v>
      </c>
      <c r="AW26" s="44">
        <v>0</v>
      </c>
      <c r="AX26" s="43">
        <v>-0.2</v>
      </c>
      <c r="AY26" s="44">
        <v>-0.2</v>
      </c>
      <c r="AZ26" s="31"/>
    </row>
    <row r="27" spans="1:53" s="33" customFormat="1">
      <c r="A27" s="38" t="s">
        <v>65</v>
      </c>
      <c r="B27" s="38">
        <v>641</v>
      </c>
      <c r="C27" s="52">
        <v>44048</v>
      </c>
      <c r="D27" s="73">
        <v>1193</v>
      </c>
      <c r="E27" s="78" t="s">
        <v>72</v>
      </c>
      <c r="F27" s="75" t="s">
        <v>61</v>
      </c>
      <c r="G27" s="54" t="s">
        <v>48</v>
      </c>
      <c r="H27" s="43">
        <v>0</v>
      </c>
      <c r="I27" s="44">
        <v>0</v>
      </c>
      <c r="J27" s="43">
        <v>-1.4</v>
      </c>
      <c r="K27" s="44">
        <v>-1.3</v>
      </c>
      <c r="L27" s="43" t="s">
        <v>26</v>
      </c>
      <c r="M27" s="44" t="s">
        <v>26</v>
      </c>
      <c r="N27" s="43">
        <v>-1.4</v>
      </c>
      <c r="O27" s="44">
        <v>-1.3</v>
      </c>
      <c r="P27" s="45"/>
      <c r="Q27" s="43">
        <v>0</v>
      </c>
      <c r="R27" s="45">
        <v>0</v>
      </c>
      <c r="S27" s="43">
        <v>-0.8</v>
      </c>
      <c r="T27" s="44">
        <v>-1.3</v>
      </c>
      <c r="U27" s="43" t="s">
        <v>26</v>
      </c>
      <c r="V27" s="44" t="s">
        <v>26</v>
      </c>
      <c r="W27" s="43">
        <v>-0.8</v>
      </c>
      <c r="X27" s="44">
        <v>-1.3</v>
      </c>
      <c r="Y27" s="32"/>
      <c r="Z27" s="43">
        <v>0</v>
      </c>
      <c r="AA27" s="44">
        <v>0</v>
      </c>
      <c r="AB27" s="43">
        <v>-1.6</v>
      </c>
      <c r="AC27" s="44">
        <v>-1.3</v>
      </c>
      <c r="AD27" s="43" t="s">
        <v>26</v>
      </c>
      <c r="AE27" s="44" t="s">
        <v>26</v>
      </c>
      <c r="AF27" s="43">
        <v>-1.6</v>
      </c>
      <c r="AG27" s="44">
        <v>-1.3</v>
      </c>
      <c r="AH27" s="32"/>
      <c r="AI27" s="43">
        <v>0</v>
      </c>
      <c r="AJ27" s="44">
        <v>0</v>
      </c>
      <c r="AK27" s="43">
        <v>-0.9</v>
      </c>
      <c r="AL27" s="44">
        <v>-1.3</v>
      </c>
      <c r="AM27" s="43" t="s">
        <v>26</v>
      </c>
      <c r="AN27" s="44" t="s">
        <v>26</v>
      </c>
      <c r="AO27" s="43">
        <v>-0.9</v>
      </c>
      <c r="AP27" s="44">
        <v>-1.3</v>
      </c>
      <c r="AQ27" s="32"/>
      <c r="AR27" s="43">
        <v>0</v>
      </c>
      <c r="AS27" s="44">
        <v>0</v>
      </c>
      <c r="AT27" s="43">
        <v>-1.7</v>
      </c>
      <c r="AU27" s="45">
        <v>-1.3</v>
      </c>
      <c r="AV27" s="43" t="s">
        <v>26</v>
      </c>
      <c r="AW27" s="44" t="s">
        <v>26</v>
      </c>
      <c r="AX27" s="43">
        <v>-1.7</v>
      </c>
      <c r="AY27" s="44">
        <v>-1.3</v>
      </c>
      <c r="AZ27" s="31"/>
    </row>
    <row r="28" spans="1:53" s="24" customFormat="1">
      <c r="A28" s="38"/>
      <c r="B28" s="38"/>
      <c r="C28" s="39"/>
      <c r="D28" s="40"/>
      <c r="E28" s="41"/>
      <c r="F28" s="42"/>
      <c r="G28" s="55" t="s">
        <v>18</v>
      </c>
      <c r="H28" s="56">
        <f>+SUM(H23:H27)</f>
        <v>-2.5</v>
      </c>
      <c r="I28" s="57">
        <f t="shared" ref="I28:O28" si="34">+SUM(I23:I27)</f>
        <v>-2.5</v>
      </c>
      <c r="J28" s="56">
        <f t="shared" si="34"/>
        <v>0.59999999999999987</v>
      </c>
      <c r="K28" s="57">
        <f t="shared" si="34"/>
        <v>0.59999999999999987</v>
      </c>
      <c r="L28" s="56">
        <f t="shared" si="34"/>
        <v>0</v>
      </c>
      <c r="M28" s="57">
        <f t="shared" si="34"/>
        <v>0</v>
      </c>
      <c r="N28" s="56">
        <f t="shared" si="34"/>
        <v>-1.9</v>
      </c>
      <c r="O28" s="57">
        <f t="shared" si="34"/>
        <v>-1.9000000000000001</v>
      </c>
      <c r="P28" s="58"/>
      <c r="Q28" s="56">
        <f>+SUM(Q23:Q27)</f>
        <v>-2.5</v>
      </c>
      <c r="R28" s="57">
        <f t="shared" ref="R28" si="35">+SUM(R23:R27)</f>
        <v>-2.5</v>
      </c>
      <c r="S28" s="56">
        <f t="shared" ref="S28" si="36">+SUM(S23:S27)</f>
        <v>1.0999999999999999</v>
      </c>
      <c r="T28" s="57">
        <f t="shared" ref="T28" si="37">+SUM(T23:T27)</f>
        <v>0.59999999999999987</v>
      </c>
      <c r="U28" s="56">
        <f t="shared" ref="U28" si="38">+SUM(U23:U27)</f>
        <v>0</v>
      </c>
      <c r="V28" s="57">
        <f t="shared" ref="V28" si="39">+SUM(V23:V27)</f>
        <v>0</v>
      </c>
      <c r="W28" s="56">
        <f t="shared" ref="W28" si="40">+SUM(W23:W27)</f>
        <v>-1.4000000000000001</v>
      </c>
      <c r="X28" s="57">
        <f t="shared" ref="X28" si="41">+SUM(X23:X27)</f>
        <v>-1.9000000000000001</v>
      </c>
      <c r="Y28" s="59"/>
      <c r="Z28" s="56">
        <f>+SUM(Z23:Z27)</f>
        <v>-2.5</v>
      </c>
      <c r="AA28" s="57">
        <f t="shared" ref="AA28" si="42">+SUM(AA23:AA27)</f>
        <v>-2.5</v>
      </c>
      <c r="AB28" s="56">
        <f t="shared" ref="AB28" si="43">+SUM(AB23:AB27)</f>
        <v>0.39999999999999969</v>
      </c>
      <c r="AC28" s="57">
        <f t="shared" ref="AC28" si="44">+SUM(AC23:AC27)</f>
        <v>0.59999999999999987</v>
      </c>
      <c r="AD28" s="56">
        <f t="shared" ref="AD28" si="45">+SUM(AD23:AD27)</f>
        <v>0</v>
      </c>
      <c r="AE28" s="57">
        <f t="shared" ref="AE28" si="46">+SUM(AE23:AE27)</f>
        <v>0</v>
      </c>
      <c r="AF28" s="56">
        <f t="shared" ref="AF28" si="47">+SUM(AF23:AF27)</f>
        <v>-2.1</v>
      </c>
      <c r="AG28" s="57">
        <f t="shared" ref="AG28" si="48">+SUM(AG23:AG27)</f>
        <v>-1.9000000000000001</v>
      </c>
      <c r="AH28" s="59"/>
      <c r="AI28" s="56">
        <f>+SUM(AI23:AI27)</f>
        <v>-2.5</v>
      </c>
      <c r="AJ28" s="57">
        <f t="shared" ref="AJ28" si="49">+SUM(AJ23:AJ27)</f>
        <v>-2.5</v>
      </c>
      <c r="AK28" s="56">
        <f t="shared" ref="AK28" si="50">+SUM(AK23:AK27)</f>
        <v>0.99999999999999989</v>
      </c>
      <c r="AL28" s="57">
        <f t="shared" ref="AL28" si="51">+SUM(AL23:AL27)</f>
        <v>0.59999999999999987</v>
      </c>
      <c r="AM28" s="56">
        <f t="shared" ref="AM28" si="52">+SUM(AM23:AM27)</f>
        <v>0</v>
      </c>
      <c r="AN28" s="57">
        <f t="shared" ref="AN28" si="53">+SUM(AN23:AN27)</f>
        <v>0</v>
      </c>
      <c r="AO28" s="56">
        <f t="shared" ref="AO28" si="54">+SUM(AO23:AO27)</f>
        <v>-1.5</v>
      </c>
      <c r="AP28" s="57">
        <f t="shared" ref="AP28" si="55">+SUM(AP23:AP27)</f>
        <v>-1.9000000000000001</v>
      </c>
      <c r="AQ28" s="60"/>
      <c r="AR28" s="56">
        <f>+SUM(AR23:AR27)</f>
        <v>-2.5</v>
      </c>
      <c r="AS28" s="57">
        <f t="shared" ref="AS28" si="56">+SUM(AS23:AS27)</f>
        <v>-2.5</v>
      </c>
      <c r="AT28" s="56">
        <f t="shared" ref="AT28" si="57">+SUM(AT23:AT27)</f>
        <v>0.29999999999999982</v>
      </c>
      <c r="AU28" s="57">
        <f t="shared" ref="AU28" si="58">+SUM(AU23:AU27)</f>
        <v>0.59999999999999987</v>
      </c>
      <c r="AV28" s="56">
        <f t="shared" ref="AV28" si="59">+SUM(AV23:AV27)</f>
        <v>0</v>
      </c>
      <c r="AW28" s="57">
        <f t="shared" ref="AW28" si="60">+SUM(AW23:AW27)</f>
        <v>0</v>
      </c>
      <c r="AX28" s="56">
        <f t="shared" ref="AX28" si="61">+SUM(AX23:AX27)</f>
        <v>-2.2000000000000002</v>
      </c>
      <c r="AY28" s="57">
        <f t="shared" ref="AY28" si="62">+SUM(AY23:AY27)</f>
        <v>-1.9000000000000001</v>
      </c>
      <c r="AZ28" s="50"/>
    </row>
    <row r="29" spans="1:53" s="24" customFormat="1">
      <c r="A29" s="38"/>
      <c r="B29" s="38"/>
      <c r="C29" s="52"/>
      <c r="D29" s="73"/>
      <c r="E29" s="78"/>
      <c r="F29" s="75"/>
      <c r="G29" s="47"/>
      <c r="H29" s="43"/>
      <c r="I29" s="44"/>
      <c r="J29" s="43"/>
      <c r="K29" s="44"/>
      <c r="L29" s="43"/>
      <c r="M29" s="44"/>
      <c r="N29" s="43"/>
      <c r="O29" s="44"/>
      <c r="P29" s="45"/>
      <c r="Q29" s="43"/>
      <c r="R29" s="45"/>
      <c r="S29" s="43"/>
      <c r="T29" s="44"/>
      <c r="U29" s="43"/>
      <c r="V29" s="44"/>
      <c r="W29" s="43"/>
      <c r="X29" s="44"/>
      <c r="Y29" s="32"/>
      <c r="Z29" s="43"/>
      <c r="AA29" s="44"/>
      <c r="AB29" s="43"/>
      <c r="AC29" s="44"/>
      <c r="AD29" s="43"/>
      <c r="AE29" s="44"/>
      <c r="AF29" s="43"/>
      <c r="AG29" s="44"/>
      <c r="AH29" s="32"/>
      <c r="AI29" s="43"/>
      <c r="AJ29" s="44"/>
      <c r="AK29" s="43"/>
      <c r="AL29" s="44"/>
      <c r="AM29" s="43"/>
      <c r="AN29" s="44"/>
      <c r="AO29" s="43"/>
      <c r="AP29" s="44"/>
      <c r="AQ29" s="32"/>
      <c r="AR29" s="43"/>
      <c r="AS29" s="44"/>
      <c r="AT29" s="43"/>
      <c r="AU29" s="45"/>
      <c r="AV29" s="43"/>
      <c r="AW29" s="44"/>
      <c r="AX29" s="43"/>
      <c r="AY29" s="44"/>
      <c r="AZ29" s="31"/>
      <c r="BA29" s="33"/>
    </row>
    <row r="30" spans="1:53" s="24" customFormat="1">
      <c r="A30" s="38"/>
      <c r="B30" s="38"/>
      <c r="C30" s="52"/>
      <c r="D30" s="73"/>
      <c r="E30" s="78"/>
      <c r="F30" s="75"/>
      <c r="G30" s="96"/>
      <c r="H30" s="43"/>
      <c r="I30" s="44"/>
      <c r="J30" s="43"/>
      <c r="K30" s="44"/>
      <c r="L30" s="43"/>
      <c r="M30" s="44"/>
      <c r="N30" s="43"/>
      <c r="O30" s="44"/>
      <c r="P30" s="45"/>
      <c r="Q30" s="43"/>
      <c r="R30" s="45"/>
      <c r="S30" s="43"/>
      <c r="T30" s="44"/>
      <c r="U30" s="43"/>
      <c r="V30" s="44"/>
      <c r="W30" s="43"/>
      <c r="X30" s="44"/>
      <c r="Y30" s="32"/>
      <c r="Z30" s="43"/>
      <c r="AA30" s="44"/>
      <c r="AB30" s="43"/>
      <c r="AC30" s="44"/>
      <c r="AD30" s="43"/>
      <c r="AE30" s="44"/>
      <c r="AF30" s="43"/>
      <c r="AG30" s="44"/>
      <c r="AH30" s="32"/>
      <c r="AI30" s="43"/>
      <c r="AJ30" s="44"/>
      <c r="AK30" s="43"/>
      <c r="AL30" s="44"/>
      <c r="AM30" s="43"/>
      <c r="AN30" s="44"/>
      <c r="AO30" s="43"/>
      <c r="AP30" s="44"/>
      <c r="AQ30" s="32"/>
      <c r="AR30" s="43"/>
      <c r="AS30" s="44"/>
      <c r="AT30" s="43"/>
      <c r="AU30" s="45"/>
      <c r="AV30" s="43"/>
      <c r="AW30" s="44"/>
      <c r="AX30" s="43"/>
      <c r="AY30" s="44"/>
      <c r="AZ30" s="50"/>
    </row>
    <row r="31" spans="1:53" s="33" customFormat="1">
      <c r="A31" s="38" t="s">
        <v>50</v>
      </c>
      <c r="B31" s="38">
        <v>355</v>
      </c>
      <c r="C31" s="52">
        <v>43864</v>
      </c>
      <c r="D31" s="73">
        <v>7097</v>
      </c>
      <c r="E31" s="78" t="s">
        <v>49</v>
      </c>
      <c r="F31" s="75" t="s">
        <v>76</v>
      </c>
      <c r="G31" s="47" t="s">
        <v>57</v>
      </c>
      <c r="H31" s="43">
        <v>-32.299999999999997</v>
      </c>
      <c r="I31" s="44">
        <v>0</v>
      </c>
      <c r="J31" s="43" t="s">
        <v>20</v>
      </c>
      <c r="K31" s="44">
        <v>0</v>
      </c>
      <c r="L31" s="43">
        <v>-9.5</v>
      </c>
      <c r="M31" s="44">
        <v>0</v>
      </c>
      <c r="N31" s="43">
        <v>-41.8</v>
      </c>
      <c r="O31" s="44">
        <v>0</v>
      </c>
      <c r="P31" s="45"/>
      <c r="Q31" s="43">
        <v>0</v>
      </c>
      <c r="R31" s="45">
        <v>0</v>
      </c>
      <c r="S31" s="43">
        <v>0</v>
      </c>
      <c r="T31" s="44">
        <v>0</v>
      </c>
      <c r="U31" s="43">
        <v>0</v>
      </c>
      <c r="V31" s="44">
        <v>0</v>
      </c>
      <c r="W31" s="43">
        <v>0</v>
      </c>
      <c r="X31" s="44">
        <v>0</v>
      </c>
      <c r="Y31" s="32"/>
      <c r="Z31" s="43">
        <v>0</v>
      </c>
      <c r="AA31" s="44">
        <v>0</v>
      </c>
      <c r="AB31" s="43">
        <v>0</v>
      </c>
      <c r="AC31" s="44">
        <v>0</v>
      </c>
      <c r="AD31" s="43">
        <v>0</v>
      </c>
      <c r="AE31" s="44">
        <v>0</v>
      </c>
      <c r="AF31" s="43">
        <v>0</v>
      </c>
      <c r="AG31" s="44">
        <v>0</v>
      </c>
      <c r="AH31" s="32"/>
      <c r="AI31" s="43">
        <v>0</v>
      </c>
      <c r="AJ31" s="44">
        <v>0</v>
      </c>
      <c r="AK31" s="43">
        <v>0</v>
      </c>
      <c r="AL31" s="44">
        <v>0</v>
      </c>
      <c r="AM31" s="43">
        <v>0</v>
      </c>
      <c r="AN31" s="44">
        <v>0</v>
      </c>
      <c r="AO31" s="43">
        <v>0</v>
      </c>
      <c r="AP31" s="44">
        <v>0</v>
      </c>
      <c r="AQ31" s="32"/>
      <c r="AR31" s="43">
        <v>0</v>
      </c>
      <c r="AS31" s="44">
        <v>0</v>
      </c>
      <c r="AT31" s="43">
        <v>0</v>
      </c>
      <c r="AU31" s="45">
        <v>0</v>
      </c>
      <c r="AV31" s="43">
        <v>0</v>
      </c>
      <c r="AW31" s="44">
        <v>0</v>
      </c>
      <c r="AX31" s="43">
        <v>0</v>
      </c>
      <c r="AY31" s="44">
        <v>0</v>
      </c>
      <c r="AZ31" s="31"/>
    </row>
    <row r="32" spans="1:53" s="33" customFormat="1">
      <c r="A32" s="38" t="s">
        <v>50</v>
      </c>
      <c r="B32" s="38">
        <v>362</v>
      </c>
      <c r="C32" s="52">
        <v>43864</v>
      </c>
      <c r="D32" s="73">
        <v>7097</v>
      </c>
      <c r="E32" s="78" t="s">
        <v>49</v>
      </c>
      <c r="F32" s="75" t="s">
        <v>77</v>
      </c>
      <c r="G32" s="47" t="s">
        <v>57</v>
      </c>
      <c r="H32" s="43">
        <v>-4.3</v>
      </c>
      <c r="I32" s="44">
        <v>0</v>
      </c>
      <c r="J32" s="43" t="s">
        <v>20</v>
      </c>
      <c r="K32" s="44">
        <v>0</v>
      </c>
      <c r="L32" s="43">
        <v>-1.3</v>
      </c>
      <c r="M32" s="44">
        <v>0</v>
      </c>
      <c r="N32" s="43">
        <v>-5.6</v>
      </c>
      <c r="O32" s="44">
        <v>0</v>
      </c>
      <c r="P32" s="45"/>
      <c r="Q32" s="43">
        <v>0</v>
      </c>
      <c r="R32" s="45">
        <v>0</v>
      </c>
      <c r="S32" s="43">
        <v>0</v>
      </c>
      <c r="T32" s="44">
        <v>0</v>
      </c>
      <c r="U32" s="43">
        <v>0</v>
      </c>
      <c r="V32" s="44">
        <v>0</v>
      </c>
      <c r="W32" s="43">
        <v>0</v>
      </c>
      <c r="X32" s="44">
        <v>0</v>
      </c>
      <c r="Y32" s="32"/>
      <c r="Z32" s="43">
        <v>0</v>
      </c>
      <c r="AA32" s="44">
        <v>0</v>
      </c>
      <c r="AB32" s="43">
        <v>0</v>
      </c>
      <c r="AC32" s="44">
        <v>0</v>
      </c>
      <c r="AD32" s="43">
        <v>0</v>
      </c>
      <c r="AE32" s="44">
        <v>0</v>
      </c>
      <c r="AF32" s="43">
        <v>0</v>
      </c>
      <c r="AG32" s="44">
        <v>0</v>
      </c>
      <c r="AH32" s="32"/>
      <c r="AI32" s="43">
        <v>0</v>
      </c>
      <c r="AJ32" s="44">
        <v>0</v>
      </c>
      <c r="AK32" s="43">
        <v>0</v>
      </c>
      <c r="AL32" s="44">
        <v>0</v>
      </c>
      <c r="AM32" s="43">
        <v>0</v>
      </c>
      <c r="AN32" s="44">
        <v>0</v>
      </c>
      <c r="AO32" s="43">
        <v>0</v>
      </c>
      <c r="AP32" s="44">
        <v>0</v>
      </c>
      <c r="AQ32" s="32"/>
      <c r="AR32" s="43">
        <v>0</v>
      </c>
      <c r="AS32" s="44">
        <v>0</v>
      </c>
      <c r="AT32" s="43">
        <v>0</v>
      </c>
      <c r="AU32" s="45">
        <v>0</v>
      </c>
      <c r="AV32" s="43">
        <v>0</v>
      </c>
      <c r="AW32" s="44">
        <v>0</v>
      </c>
      <c r="AX32" s="43">
        <v>0</v>
      </c>
      <c r="AY32" s="44">
        <v>0</v>
      </c>
      <c r="AZ32" s="31"/>
    </row>
    <row r="33" spans="1:53" s="24" customFormat="1">
      <c r="A33" s="38"/>
      <c r="B33" s="38"/>
      <c r="C33" s="39"/>
      <c r="D33" s="40"/>
      <c r="E33" s="41"/>
      <c r="F33" s="42"/>
      <c r="G33" s="55" t="s">
        <v>18</v>
      </c>
      <c r="H33" s="56">
        <f>+SUM(H31:H32)</f>
        <v>-36.599999999999994</v>
      </c>
      <c r="I33" s="57">
        <f t="shared" ref="I33:O33" si="63">+SUM(I31:I32)</f>
        <v>0</v>
      </c>
      <c r="J33" s="56">
        <f t="shared" si="63"/>
        <v>0</v>
      </c>
      <c r="K33" s="57">
        <f t="shared" si="63"/>
        <v>0</v>
      </c>
      <c r="L33" s="56">
        <f t="shared" si="63"/>
        <v>-10.8</v>
      </c>
      <c r="M33" s="57">
        <f t="shared" si="63"/>
        <v>0</v>
      </c>
      <c r="N33" s="56">
        <f t="shared" si="63"/>
        <v>-47.4</v>
      </c>
      <c r="O33" s="57">
        <f t="shared" si="63"/>
        <v>0</v>
      </c>
      <c r="P33" s="58"/>
      <c r="Q33" s="56">
        <f>+SUM(Q31:Q32)</f>
        <v>0</v>
      </c>
      <c r="R33" s="57">
        <f t="shared" ref="R33" si="64">+SUM(R31:R32)</f>
        <v>0</v>
      </c>
      <c r="S33" s="56">
        <f t="shared" ref="S33" si="65">+SUM(S31:S32)</f>
        <v>0</v>
      </c>
      <c r="T33" s="57">
        <f t="shared" ref="T33" si="66">+SUM(T31:T32)</f>
        <v>0</v>
      </c>
      <c r="U33" s="56">
        <f t="shared" ref="U33" si="67">+SUM(U31:U32)</f>
        <v>0</v>
      </c>
      <c r="V33" s="57">
        <f t="shared" ref="V33" si="68">+SUM(V31:V32)</f>
        <v>0</v>
      </c>
      <c r="W33" s="56">
        <f t="shared" ref="W33" si="69">+SUM(W31:W32)</f>
        <v>0</v>
      </c>
      <c r="X33" s="57">
        <f t="shared" ref="X33" si="70">+SUM(X31:X32)</f>
        <v>0</v>
      </c>
      <c r="Y33" s="59"/>
      <c r="Z33" s="56">
        <f>+SUM(Z31:Z32)</f>
        <v>0</v>
      </c>
      <c r="AA33" s="57">
        <f t="shared" ref="AA33" si="71">+SUM(AA31:AA32)</f>
        <v>0</v>
      </c>
      <c r="AB33" s="56">
        <f t="shared" ref="AB33" si="72">+SUM(AB31:AB32)</f>
        <v>0</v>
      </c>
      <c r="AC33" s="57">
        <f t="shared" ref="AC33" si="73">+SUM(AC31:AC32)</f>
        <v>0</v>
      </c>
      <c r="AD33" s="56">
        <f t="shared" ref="AD33" si="74">+SUM(AD31:AD32)</f>
        <v>0</v>
      </c>
      <c r="AE33" s="57">
        <f t="shared" ref="AE33" si="75">+SUM(AE31:AE32)</f>
        <v>0</v>
      </c>
      <c r="AF33" s="56">
        <f t="shared" ref="AF33" si="76">+SUM(AF31:AF32)</f>
        <v>0</v>
      </c>
      <c r="AG33" s="57">
        <f t="shared" ref="AG33" si="77">+SUM(AG31:AG32)</f>
        <v>0</v>
      </c>
      <c r="AH33" s="59"/>
      <c r="AI33" s="56">
        <f>+SUM(AI31:AI32)</f>
        <v>0</v>
      </c>
      <c r="AJ33" s="57">
        <f t="shared" ref="AJ33" si="78">+SUM(AJ31:AJ32)</f>
        <v>0</v>
      </c>
      <c r="AK33" s="56">
        <f t="shared" ref="AK33" si="79">+SUM(AK31:AK32)</f>
        <v>0</v>
      </c>
      <c r="AL33" s="57">
        <f t="shared" ref="AL33" si="80">+SUM(AL31:AL32)</f>
        <v>0</v>
      </c>
      <c r="AM33" s="56">
        <f t="shared" ref="AM33" si="81">+SUM(AM31:AM32)</f>
        <v>0</v>
      </c>
      <c r="AN33" s="57">
        <f t="shared" ref="AN33" si="82">+SUM(AN31:AN32)</f>
        <v>0</v>
      </c>
      <c r="AO33" s="56">
        <f t="shared" ref="AO33" si="83">+SUM(AO31:AO32)</f>
        <v>0</v>
      </c>
      <c r="AP33" s="57">
        <f t="shared" ref="AP33" si="84">+SUM(AP31:AP32)</f>
        <v>0</v>
      </c>
      <c r="AQ33" s="60"/>
      <c r="AR33" s="56">
        <f>+SUM(AR31:AR32)</f>
        <v>0</v>
      </c>
      <c r="AS33" s="57">
        <f t="shared" ref="AS33" si="85">+SUM(AS31:AS32)</f>
        <v>0</v>
      </c>
      <c r="AT33" s="56">
        <f t="shared" ref="AT33" si="86">+SUM(AT31:AT32)</f>
        <v>0</v>
      </c>
      <c r="AU33" s="57">
        <f t="shared" ref="AU33" si="87">+SUM(AU31:AU32)</f>
        <v>0</v>
      </c>
      <c r="AV33" s="56">
        <f t="shared" ref="AV33" si="88">+SUM(AV31:AV32)</f>
        <v>0</v>
      </c>
      <c r="AW33" s="57">
        <f t="shared" ref="AW33" si="89">+SUM(AW31:AW32)</f>
        <v>0</v>
      </c>
      <c r="AX33" s="56">
        <f t="shared" ref="AX33" si="90">+SUM(AX31:AX32)</f>
        <v>0</v>
      </c>
      <c r="AY33" s="57">
        <f t="shared" ref="AY33" si="91">+SUM(AY31:AY32)</f>
        <v>0</v>
      </c>
      <c r="AZ33" s="50"/>
    </row>
    <row r="34" spans="1:53" s="24" customFormat="1">
      <c r="A34" s="38"/>
      <c r="B34" s="38"/>
      <c r="C34" s="52"/>
      <c r="D34" s="73"/>
      <c r="E34" s="78"/>
      <c r="F34" s="75"/>
      <c r="G34" s="54"/>
      <c r="H34" s="43"/>
      <c r="I34" s="44"/>
      <c r="J34" s="43"/>
      <c r="K34" s="44"/>
      <c r="L34" s="43"/>
      <c r="M34" s="44"/>
      <c r="N34" s="43"/>
      <c r="O34" s="44"/>
      <c r="P34" s="45"/>
      <c r="Q34" s="43"/>
      <c r="R34" s="45"/>
      <c r="S34" s="43"/>
      <c r="T34" s="44"/>
      <c r="U34" s="43"/>
      <c r="V34" s="44"/>
      <c r="W34" s="43"/>
      <c r="X34" s="44"/>
      <c r="Y34" s="32"/>
      <c r="Z34" s="43"/>
      <c r="AA34" s="44"/>
      <c r="AB34" s="43"/>
      <c r="AC34" s="44"/>
      <c r="AD34" s="43"/>
      <c r="AE34" s="44"/>
      <c r="AF34" s="43"/>
      <c r="AG34" s="44"/>
      <c r="AH34" s="32"/>
      <c r="AI34" s="43"/>
      <c r="AJ34" s="44"/>
      <c r="AK34" s="43"/>
      <c r="AL34" s="44"/>
      <c r="AM34" s="43"/>
      <c r="AN34" s="44"/>
      <c r="AO34" s="43"/>
      <c r="AP34" s="44"/>
      <c r="AQ34" s="76"/>
      <c r="AR34" s="43"/>
      <c r="AS34" s="44"/>
      <c r="AT34" s="43"/>
      <c r="AU34" s="45"/>
      <c r="AV34" s="43"/>
      <c r="AW34" s="44"/>
      <c r="AX34" s="43"/>
      <c r="AY34" s="44"/>
      <c r="AZ34" s="50"/>
    </row>
    <row r="35" spans="1:53" s="77" customFormat="1">
      <c r="A35" s="38" t="s">
        <v>63</v>
      </c>
      <c r="B35" s="38">
        <v>608</v>
      </c>
      <c r="C35" s="52">
        <v>44019</v>
      </c>
      <c r="D35" s="73">
        <v>1118</v>
      </c>
      <c r="E35" s="78" t="s">
        <v>67</v>
      </c>
      <c r="F35" s="75" t="s">
        <v>56</v>
      </c>
      <c r="G35" s="47" t="s">
        <v>53</v>
      </c>
      <c r="H35" s="43">
        <v>0.2</v>
      </c>
      <c r="I35" s="44">
        <v>0.2</v>
      </c>
      <c r="J35" s="43">
        <v>0</v>
      </c>
      <c r="K35" s="44">
        <v>0</v>
      </c>
      <c r="L35" s="43">
        <v>0</v>
      </c>
      <c r="M35" s="44">
        <v>0</v>
      </c>
      <c r="N35" s="43">
        <v>0.2</v>
      </c>
      <c r="O35" s="44">
        <v>0.2</v>
      </c>
      <c r="P35" s="45"/>
      <c r="Q35" s="43">
        <v>0.2</v>
      </c>
      <c r="R35" s="44">
        <v>0.2</v>
      </c>
      <c r="S35" s="43">
        <v>0</v>
      </c>
      <c r="T35" s="44">
        <v>0</v>
      </c>
      <c r="U35" s="43">
        <v>0</v>
      </c>
      <c r="V35" s="44">
        <v>0</v>
      </c>
      <c r="W35" s="43">
        <v>0.2</v>
      </c>
      <c r="X35" s="44">
        <v>0.2</v>
      </c>
      <c r="Y35" s="32"/>
      <c r="Z35" s="43">
        <v>0.2</v>
      </c>
      <c r="AA35" s="44">
        <v>0.2</v>
      </c>
      <c r="AB35" s="43">
        <v>0</v>
      </c>
      <c r="AC35" s="44">
        <v>0</v>
      </c>
      <c r="AD35" s="43">
        <v>0</v>
      </c>
      <c r="AE35" s="44">
        <v>0</v>
      </c>
      <c r="AF35" s="43">
        <v>0.2</v>
      </c>
      <c r="AG35" s="44">
        <v>0.2</v>
      </c>
      <c r="AH35" s="32"/>
      <c r="AI35" s="43">
        <v>0.2</v>
      </c>
      <c r="AJ35" s="44">
        <v>0.2</v>
      </c>
      <c r="AK35" s="43">
        <v>0</v>
      </c>
      <c r="AL35" s="44">
        <v>0</v>
      </c>
      <c r="AM35" s="43">
        <v>0</v>
      </c>
      <c r="AN35" s="44">
        <v>0</v>
      </c>
      <c r="AO35" s="43">
        <v>0.2</v>
      </c>
      <c r="AP35" s="44">
        <v>0.2</v>
      </c>
      <c r="AQ35" s="32"/>
      <c r="AR35" s="43">
        <v>0.2</v>
      </c>
      <c r="AS35" s="44">
        <v>0.2</v>
      </c>
      <c r="AT35" s="43">
        <v>0</v>
      </c>
      <c r="AU35" s="44">
        <v>0</v>
      </c>
      <c r="AV35" s="43">
        <v>0</v>
      </c>
      <c r="AW35" s="44">
        <v>0</v>
      </c>
      <c r="AX35" s="43">
        <v>0.2</v>
      </c>
      <c r="AY35" s="44">
        <v>0.2</v>
      </c>
      <c r="AZ35" s="31"/>
    </row>
    <row r="36" spans="1:53" s="33" customFormat="1">
      <c r="A36" s="38" t="s">
        <v>65</v>
      </c>
      <c r="B36" s="38">
        <v>641</v>
      </c>
      <c r="C36" s="39">
        <v>44048</v>
      </c>
      <c r="D36" s="73">
        <v>1193</v>
      </c>
      <c r="E36" s="74" t="s">
        <v>72</v>
      </c>
      <c r="F36" s="75" t="s">
        <v>61</v>
      </c>
      <c r="G36" s="47" t="s">
        <v>53</v>
      </c>
      <c r="H36" s="43">
        <v>-0.1</v>
      </c>
      <c r="I36" s="44">
        <v>-0.1</v>
      </c>
      <c r="J36" s="43">
        <v>0</v>
      </c>
      <c r="K36" s="44">
        <v>0</v>
      </c>
      <c r="L36" s="43">
        <v>0</v>
      </c>
      <c r="M36" s="44">
        <v>0</v>
      </c>
      <c r="N36" s="43">
        <v>-0.1</v>
      </c>
      <c r="O36" s="44">
        <v>-0.1</v>
      </c>
      <c r="P36" s="43"/>
      <c r="Q36" s="43">
        <v>-0.1</v>
      </c>
      <c r="R36" s="44">
        <v>-0.1</v>
      </c>
      <c r="S36" s="43">
        <v>0</v>
      </c>
      <c r="T36" s="44">
        <v>0</v>
      </c>
      <c r="U36" s="43">
        <v>0</v>
      </c>
      <c r="V36" s="44">
        <v>0</v>
      </c>
      <c r="W36" s="43">
        <v>-0.1</v>
      </c>
      <c r="X36" s="44">
        <v>-0.1</v>
      </c>
      <c r="Y36" s="93"/>
      <c r="Z36" s="43">
        <v>-0.1</v>
      </c>
      <c r="AA36" s="44">
        <v>-0.1</v>
      </c>
      <c r="AB36" s="43">
        <v>0</v>
      </c>
      <c r="AC36" s="44">
        <v>0</v>
      </c>
      <c r="AD36" s="43">
        <v>0</v>
      </c>
      <c r="AE36" s="44">
        <v>0</v>
      </c>
      <c r="AF36" s="43">
        <v>-0.1</v>
      </c>
      <c r="AG36" s="44">
        <v>-0.1</v>
      </c>
      <c r="AH36" s="94"/>
      <c r="AI36" s="43">
        <v>-0.1</v>
      </c>
      <c r="AJ36" s="44">
        <v>-0.1</v>
      </c>
      <c r="AK36" s="43">
        <v>0</v>
      </c>
      <c r="AL36" s="44">
        <v>0</v>
      </c>
      <c r="AM36" s="43">
        <v>0</v>
      </c>
      <c r="AN36" s="44">
        <v>0</v>
      </c>
      <c r="AO36" s="43">
        <v>-0.1</v>
      </c>
      <c r="AP36" s="44">
        <v>-0.1</v>
      </c>
      <c r="AQ36" s="97"/>
      <c r="AR36" s="43">
        <v>-0.1</v>
      </c>
      <c r="AS36" s="44">
        <v>-0.1</v>
      </c>
      <c r="AT36" s="43">
        <v>0</v>
      </c>
      <c r="AU36" s="44">
        <v>0</v>
      </c>
      <c r="AV36" s="43">
        <v>0</v>
      </c>
      <c r="AW36" s="44">
        <v>0</v>
      </c>
      <c r="AX36" s="43">
        <v>-0.1</v>
      </c>
      <c r="AY36" s="44">
        <v>-0.1</v>
      </c>
      <c r="AZ36" s="31"/>
    </row>
    <row r="37" spans="1:53" s="33" customFormat="1">
      <c r="A37" s="38" t="s">
        <v>51</v>
      </c>
      <c r="B37" s="38">
        <v>498</v>
      </c>
      <c r="C37" s="39">
        <v>43875</v>
      </c>
      <c r="D37" s="73">
        <v>1392</v>
      </c>
      <c r="E37" s="74" t="s">
        <v>52</v>
      </c>
      <c r="F37" s="75" t="s">
        <v>45</v>
      </c>
      <c r="G37" s="47" t="s">
        <v>53</v>
      </c>
      <c r="H37" s="43" t="s">
        <v>21</v>
      </c>
      <c r="I37" s="44" t="s">
        <v>21</v>
      </c>
      <c r="J37" s="43">
        <v>0</v>
      </c>
      <c r="K37" s="44">
        <v>0</v>
      </c>
      <c r="L37" s="43">
        <v>0</v>
      </c>
      <c r="M37" s="44">
        <v>0</v>
      </c>
      <c r="N37" s="43" t="s">
        <v>21</v>
      </c>
      <c r="O37" s="44" t="s">
        <v>21</v>
      </c>
      <c r="P37" s="43"/>
      <c r="Q37" s="43" t="s">
        <v>21</v>
      </c>
      <c r="R37" s="44" t="s">
        <v>21</v>
      </c>
      <c r="S37" s="43">
        <v>0</v>
      </c>
      <c r="T37" s="44">
        <v>0</v>
      </c>
      <c r="U37" s="43">
        <v>0</v>
      </c>
      <c r="V37" s="44">
        <v>0</v>
      </c>
      <c r="W37" s="43" t="s">
        <v>21</v>
      </c>
      <c r="X37" s="44" t="s">
        <v>21</v>
      </c>
      <c r="Y37" s="93"/>
      <c r="Z37" s="43" t="s">
        <v>21</v>
      </c>
      <c r="AA37" s="44" t="s">
        <v>21</v>
      </c>
      <c r="AB37" s="43">
        <v>0</v>
      </c>
      <c r="AC37" s="44">
        <v>0</v>
      </c>
      <c r="AD37" s="43">
        <v>0</v>
      </c>
      <c r="AE37" s="44">
        <v>0</v>
      </c>
      <c r="AF37" s="43" t="s">
        <v>21</v>
      </c>
      <c r="AG37" s="44" t="s">
        <v>21</v>
      </c>
      <c r="AH37" s="94"/>
      <c r="AI37" s="43" t="s">
        <v>21</v>
      </c>
      <c r="AJ37" s="44" t="s">
        <v>21</v>
      </c>
      <c r="AK37" s="43">
        <v>0</v>
      </c>
      <c r="AL37" s="44">
        <v>0</v>
      </c>
      <c r="AM37" s="43">
        <v>0</v>
      </c>
      <c r="AN37" s="44">
        <v>0</v>
      </c>
      <c r="AO37" s="43" t="s">
        <v>21</v>
      </c>
      <c r="AP37" s="44" t="s">
        <v>21</v>
      </c>
      <c r="AQ37" s="97"/>
      <c r="AR37" s="43" t="s">
        <v>21</v>
      </c>
      <c r="AS37" s="44" t="s">
        <v>21</v>
      </c>
      <c r="AT37" s="43">
        <v>0</v>
      </c>
      <c r="AU37" s="44">
        <v>0</v>
      </c>
      <c r="AV37" s="43">
        <v>0</v>
      </c>
      <c r="AW37" s="44">
        <v>0</v>
      </c>
      <c r="AX37" s="43" t="s">
        <v>21</v>
      </c>
      <c r="AY37" s="44" t="s">
        <v>21</v>
      </c>
      <c r="AZ37" s="31"/>
    </row>
    <row r="38" spans="1:53" s="24" customFormat="1">
      <c r="A38" s="51"/>
      <c r="B38" s="51"/>
      <c r="C38" s="52"/>
      <c r="D38" s="111"/>
      <c r="E38" s="5"/>
      <c r="F38" s="109"/>
      <c r="G38" s="55" t="s">
        <v>18</v>
      </c>
      <c r="H38" s="56">
        <f>+SUM(H35:H37)</f>
        <v>0.1</v>
      </c>
      <c r="I38" s="57">
        <f t="shared" ref="I38:O38" si="92">+SUM(I35:I37)</f>
        <v>0.1</v>
      </c>
      <c r="J38" s="56">
        <f t="shared" si="92"/>
        <v>0</v>
      </c>
      <c r="K38" s="57">
        <f t="shared" si="92"/>
        <v>0</v>
      </c>
      <c r="L38" s="56">
        <f t="shared" si="92"/>
        <v>0</v>
      </c>
      <c r="M38" s="57">
        <f t="shared" si="92"/>
        <v>0</v>
      </c>
      <c r="N38" s="56">
        <f t="shared" si="92"/>
        <v>0.1</v>
      </c>
      <c r="O38" s="57">
        <f t="shared" si="92"/>
        <v>0.1</v>
      </c>
      <c r="P38" s="58"/>
      <c r="Q38" s="56">
        <f>+SUM(Q35:Q37)</f>
        <v>0.1</v>
      </c>
      <c r="R38" s="57">
        <f t="shared" ref="R38" si="93">+SUM(R35:R37)</f>
        <v>0.1</v>
      </c>
      <c r="S38" s="56">
        <f t="shared" ref="S38" si="94">+SUM(S35:S37)</f>
        <v>0</v>
      </c>
      <c r="T38" s="57">
        <f t="shared" ref="T38" si="95">+SUM(T35:T37)</f>
        <v>0</v>
      </c>
      <c r="U38" s="56">
        <f t="shared" ref="U38" si="96">+SUM(U35:U37)</f>
        <v>0</v>
      </c>
      <c r="V38" s="57">
        <f t="shared" ref="V38" si="97">+SUM(V35:V37)</f>
        <v>0</v>
      </c>
      <c r="W38" s="56">
        <f t="shared" ref="W38" si="98">+SUM(W35:W37)</f>
        <v>0.1</v>
      </c>
      <c r="X38" s="57">
        <f t="shared" ref="X38" si="99">+SUM(X35:X37)</f>
        <v>0.1</v>
      </c>
      <c r="Y38" s="59"/>
      <c r="Z38" s="56">
        <f>+SUM(Z35:Z37)</f>
        <v>0.1</v>
      </c>
      <c r="AA38" s="57">
        <f t="shared" ref="AA38" si="100">+SUM(AA35:AA37)</f>
        <v>0.1</v>
      </c>
      <c r="AB38" s="56">
        <f t="shared" ref="AB38" si="101">+SUM(AB35:AB37)</f>
        <v>0</v>
      </c>
      <c r="AC38" s="57">
        <f t="shared" ref="AC38" si="102">+SUM(AC35:AC37)</f>
        <v>0</v>
      </c>
      <c r="AD38" s="56">
        <f t="shared" ref="AD38" si="103">+SUM(AD35:AD37)</f>
        <v>0</v>
      </c>
      <c r="AE38" s="57">
        <f t="shared" ref="AE38" si="104">+SUM(AE35:AE37)</f>
        <v>0</v>
      </c>
      <c r="AF38" s="56">
        <f t="shared" ref="AF38" si="105">+SUM(AF35:AF37)</f>
        <v>0.1</v>
      </c>
      <c r="AG38" s="57">
        <f t="shared" ref="AG38" si="106">+SUM(AG35:AG37)</f>
        <v>0.1</v>
      </c>
      <c r="AH38" s="59"/>
      <c r="AI38" s="56">
        <f>+SUM(AI35:AI37)</f>
        <v>0.1</v>
      </c>
      <c r="AJ38" s="57">
        <f t="shared" ref="AJ38" si="107">+SUM(AJ35:AJ37)</f>
        <v>0.1</v>
      </c>
      <c r="AK38" s="56">
        <f t="shared" ref="AK38" si="108">+SUM(AK35:AK37)</f>
        <v>0</v>
      </c>
      <c r="AL38" s="57">
        <f t="shared" ref="AL38" si="109">+SUM(AL35:AL37)</f>
        <v>0</v>
      </c>
      <c r="AM38" s="56">
        <f t="shared" ref="AM38" si="110">+SUM(AM35:AM37)</f>
        <v>0</v>
      </c>
      <c r="AN38" s="57">
        <f t="shared" ref="AN38" si="111">+SUM(AN35:AN37)</f>
        <v>0</v>
      </c>
      <c r="AO38" s="56">
        <f t="shared" ref="AO38" si="112">+SUM(AO35:AO37)</f>
        <v>0.1</v>
      </c>
      <c r="AP38" s="57">
        <f t="shared" ref="AP38" si="113">+SUM(AP35:AP37)</f>
        <v>0.1</v>
      </c>
      <c r="AQ38" s="60"/>
      <c r="AR38" s="56">
        <f>+SUM(AR35:AR37)</f>
        <v>0.1</v>
      </c>
      <c r="AS38" s="57">
        <f t="shared" ref="AS38" si="114">+SUM(AS35:AS37)</f>
        <v>0.1</v>
      </c>
      <c r="AT38" s="56">
        <f t="shared" ref="AT38" si="115">+SUM(AT35:AT37)</f>
        <v>0</v>
      </c>
      <c r="AU38" s="57">
        <f t="shared" ref="AU38" si="116">+SUM(AU35:AU37)</f>
        <v>0</v>
      </c>
      <c r="AV38" s="56">
        <f t="shared" ref="AV38" si="117">+SUM(AV35:AV37)</f>
        <v>0</v>
      </c>
      <c r="AW38" s="57">
        <f t="shared" ref="AW38" si="118">+SUM(AW35:AW37)</f>
        <v>0</v>
      </c>
      <c r="AX38" s="56">
        <f t="shared" ref="AX38" si="119">+SUM(AX35:AX37)</f>
        <v>0.1</v>
      </c>
      <c r="AY38" s="57">
        <f t="shared" ref="AY38" si="120">+SUM(AY35:AY37)</f>
        <v>0.1</v>
      </c>
      <c r="AZ38" s="50"/>
    </row>
    <row r="39" spans="1:53" s="33" customFormat="1" ht="13.5" thickBot="1">
      <c r="A39" s="51"/>
      <c r="B39" s="51"/>
      <c r="C39" s="52"/>
      <c r="D39" s="95"/>
      <c r="E39" s="78"/>
      <c r="F39" s="80"/>
      <c r="G39" s="54"/>
      <c r="H39" s="43"/>
      <c r="I39" s="44"/>
      <c r="J39" s="43"/>
      <c r="K39" s="44"/>
      <c r="L39" s="43"/>
      <c r="M39" s="44"/>
      <c r="N39" s="43"/>
      <c r="O39" s="44"/>
      <c r="P39" s="45"/>
      <c r="Q39" s="43"/>
      <c r="R39" s="45"/>
      <c r="S39" s="43"/>
      <c r="T39" s="44"/>
      <c r="U39" s="43"/>
      <c r="V39" s="44"/>
      <c r="W39" s="43"/>
      <c r="X39" s="44"/>
      <c r="Y39" s="32"/>
      <c r="Z39" s="43"/>
      <c r="AA39" s="44"/>
      <c r="AB39" s="43"/>
      <c r="AC39" s="44"/>
      <c r="AD39" s="43"/>
      <c r="AE39" s="44"/>
      <c r="AF39" s="43"/>
      <c r="AG39" s="44"/>
      <c r="AH39" s="32"/>
      <c r="AI39" s="43"/>
      <c r="AJ39" s="44"/>
      <c r="AK39" s="43"/>
      <c r="AL39" s="44"/>
      <c r="AM39" s="43"/>
      <c r="AN39" s="44"/>
      <c r="AO39" s="43"/>
      <c r="AP39" s="44"/>
      <c r="AQ39" s="32"/>
      <c r="AR39" s="43"/>
      <c r="AS39" s="44"/>
      <c r="AT39" s="43"/>
      <c r="AU39" s="45"/>
      <c r="AV39" s="43"/>
      <c r="AW39" s="44"/>
      <c r="AX39" s="43"/>
      <c r="AY39" s="44"/>
      <c r="AZ39" s="31"/>
    </row>
    <row r="40" spans="1:53" s="67" customFormat="1" ht="13.5" thickTop="1">
      <c r="A40" s="105"/>
      <c r="B40" s="105"/>
      <c r="C40" s="98"/>
      <c r="D40" s="107"/>
      <c r="E40" s="102"/>
      <c r="F40" s="106"/>
      <c r="G40" s="110"/>
      <c r="H40" s="68"/>
      <c r="I40" s="69"/>
      <c r="J40" s="68"/>
      <c r="K40" s="69"/>
      <c r="L40" s="68"/>
      <c r="M40" s="69"/>
      <c r="N40" s="68"/>
      <c r="O40" s="69"/>
      <c r="P40" s="70"/>
      <c r="Q40" s="68"/>
      <c r="R40" s="69"/>
      <c r="S40" s="68"/>
      <c r="T40" s="69"/>
      <c r="U40" s="68"/>
      <c r="V40" s="69"/>
      <c r="W40" s="68"/>
      <c r="X40" s="69"/>
      <c r="Y40" s="71"/>
      <c r="Z40" s="68"/>
      <c r="AA40" s="69"/>
      <c r="AB40" s="68"/>
      <c r="AC40" s="69"/>
      <c r="AD40" s="68"/>
      <c r="AE40" s="69"/>
      <c r="AF40" s="68"/>
      <c r="AG40" s="69"/>
      <c r="AH40" s="71"/>
      <c r="AI40" s="68"/>
      <c r="AJ40" s="69"/>
      <c r="AK40" s="68"/>
      <c r="AL40" s="69"/>
      <c r="AM40" s="68"/>
      <c r="AN40" s="69"/>
      <c r="AO40" s="68"/>
      <c r="AP40" s="69"/>
      <c r="AQ40" s="72"/>
      <c r="AR40" s="68"/>
      <c r="AS40" s="69"/>
      <c r="AT40" s="68"/>
      <c r="AU40" s="69"/>
      <c r="AV40" s="68"/>
      <c r="AW40" s="69"/>
      <c r="AX40" s="68"/>
      <c r="AY40" s="69"/>
      <c r="AZ40" s="50"/>
      <c r="BA40" s="24"/>
    </row>
    <row r="41" spans="1:53" s="24" customFormat="1">
      <c r="A41" s="51"/>
      <c r="B41" s="51"/>
      <c r="C41" s="52"/>
      <c r="D41" s="111"/>
      <c r="E41" s="5"/>
      <c r="F41" s="109"/>
      <c r="G41" s="55" t="s">
        <v>18</v>
      </c>
      <c r="H41" s="56">
        <f t="shared" ref="H41:O41" si="121">H21+H28+H33+H38</f>
        <v>-38.79999999999999</v>
      </c>
      <c r="I41" s="57">
        <f t="shared" si="121"/>
        <v>-2</v>
      </c>
      <c r="J41" s="56">
        <f t="shared" si="121"/>
        <v>0.59999999999999987</v>
      </c>
      <c r="K41" s="57">
        <f t="shared" si="121"/>
        <v>0.69999999999999984</v>
      </c>
      <c r="L41" s="56">
        <f t="shared" si="121"/>
        <v>-10.9</v>
      </c>
      <c r="M41" s="57">
        <f t="shared" si="121"/>
        <v>-0.3</v>
      </c>
      <c r="N41" s="56">
        <f t="shared" si="121"/>
        <v>-49.099999999999994</v>
      </c>
      <c r="O41" s="57">
        <f t="shared" si="121"/>
        <v>-1.6</v>
      </c>
      <c r="P41" s="58"/>
      <c r="Q41" s="56">
        <f t="shared" ref="Q41:X41" si="122">Q21+Q28+Q33+Q38</f>
        <v>-2</v>
      </c>
      <c r="R41" s="57">
        <f t="shared" si="122"/>
        <v>-2</v>
      </c>
      <c r="S41" s="56">
        <f t="shared" si="122"/>
        <v>1.2</v>
      </c>
      <c r="T41" s="57">
        <f t="shared" si="122"/>
        <v>0.69999999999999984</v>
      </c>
      <c r="U41" s="56">
        <f t="shared" si="122"/>
        <v>-0.3</v>
      </c>
      <c r="V41" s="57">
        <f t="shared" si="122"/>
        <v>-0.3</v>
      </c>
      <c r="W41" s="56">
        <f t="shared" si="122"/>
        <v>-1.1000000000000001</v>
      </c>
      <c r="X41" s="57">
        <f t="shared" si="122"/>
        <v>-1.6</v>
      </c>
      <c r="Y41" s="59"/>
      <c r="Z41" s="56">
        <f t="shared" ref="Z41:AG41" si="123">Z21+Z28+Z33+Z38</f>
        <v>-1.7999999999999998</v>
      </c>
      <c r="AA41" s="57">
        <f t="shared" si="123"/>
        <v>-1.7999999999999998</v>
      </c>
      <c r="AB41" s="56">
        <f t="shared" si="123"/>
        <v>0.49999999999999967</v>
      </c>
      <c r="AC41" s="57">
        <f t="shared" si="123"/>
        <v>0.69999999999999984</v>
      </c>
      <c r="AD41" s="56">
        <f t="shared" si="123"/>
        <v>-0.5</v>
      </c>
      <c r="AE41" s="57">
        <f t="shared" si="123"/>
        <v>-0.5</v>
      </c>
      <c r="AF41" s="56">
        <f t="shared" si="123"/>
        <v>-1.8</v>
      </c>
      <c r="AG41" s="57">
        <f t="shared" si="123"/>
        <v>-1.6</v>
      </c>
      <c r="AH41" s="59"/>
      <c r="AI41" s="56">
        <f t="shared" ref="AI41:AP41" si="124">AI21+AI28+AI33+AI38</f>
        <v>-1.5999999999999999</v>
      </c>
      <c r="AJ41" s="57">
        <f t="shared" si="124"/>
        <v>-1.5999999999999999</v>
      </c>
      <c r="AK41" s="56">
        <f t="shared" si="124"/>
        <v>1.2</v>
      </c>
      <c r="AL41" s="57">
        <f t="shared" si="124"/>
        <v>0.79999999999999982</v>
      </c>
      <c r="AM41" s="56">
        <f t="shared" si="124"/>
        <v>-0.6</v>
      </c>
      <c r="AN41" s="57">
        <f t="shared" si="124"/>
        <v>-0.6</v>
      </c>
      <c r="AO41" s="56">
        <f t="shared" si="124"/>
        <v>-1</v>
      </c>
      <c r="AP41" s="57">
        <f t="shared" si="124"/>
        <v>-1.4</v>
      </c>
      <c r="AQ41" s="60"/>
      <c r="AR41" s="56">
        <f t="shared" ref="AR41:AY41" si="125">AR21+AR28+AR33+AR38</f>
        <v>-1.5999999999999999</v>
      </c>
      <c r="AS41" s="57">
        <f t="shared" si="125"/>
        <v>-1.5999999999999999</v>
      </c>
      <c r="AT41" s="56">
        <f t="shared" si="125"/>
        <v>0.49999999999999983</v>
      </c>
      <c r="AU41" s="57">
        <f t="shared" si="125"/>
        <v>0.79999999999999982</v>
      </c>
      <c r="AV41" s="56">
        <f t="shared" si="125"/>
        <v>-0.6</v>
      </c>
      <c r="AW41" s="57">
        <f t="shared" si="125"/>
        <v>-0.6</v>
      </c>
      <c r="AX41" s="56">
        <f t="shared" si="125"/>
        <v>-1.7000000000000002</v>
      </c>
      <c r="AY41" s="57">
        <f t="shared" si="125"/>
        <v>-1.4</v>
      </c>
      <c r="AZ41" s="50"/>
    </row>
    <row r="42" spans="1:53" s="24" customFormat="1">
      <c r="A42" s="105"/>
      <c r="B42" s="105"/>
      <c r="C42" s="98"/>
      <c r="D42" s="107"/>
      <c r="E42" s="102"/>
      <c r="F42" s="106"/>
      <c r="G42" s="55"/>
      <c r="H42" s="56"/>
      <c r="I42" s="57"/>
      <c r="J42" s="56"/>
      <c r="K42" s="57"/>
      <c r="L42" s="56"/>
      <c r="M42" s="57"/>
      <c r="N42" s="56"/>
      <c r="O42" s="57"/>
      <c r="P42" s="58"/>
      <c r="Q42" s="56"/>
      <c r="R42" s="57"/>
      <c r="S42" s="56"/>
      <c r="T42" s="57"/>
      <c r="U42" s="56"/>
      <c r="V42" s="57"/>
      <c r="W42" s="56"/>
      <c r="X42" s="57"/>
      <c r="Y42" s="59"/>
      <c r="Z42" s="56"/>
      <c r="AA42" s="57"/>
      <c r="AB42" s="56"/>
      <c r="AC42" s="57"/>
      <c r="AD42" s="56"/>
      <c r="AE42" s="57"/>
      <c r="AF42" s="56"/>
      <c r="AG42" s="57"/>
      <c r="AH42" s="59"/>
      <c r="AI42" s="56"/>
      <c r="AJ42" s="57"/>
      <c r="AK42" s="56"/>
      <c r="AL42" s="57"/>
      <c r="AM42" s="56"/>
      <c r="AN42" s="57"/>
      <c r="AO42" s="56"/>
      <c r="AP42" s="57"/>
      <c r="AQ42" s="60"/>
      <c r="AR42" s="56"/>
      <c r="AS42" s="57"/>
      <c r="AT42" s="56"/>
      <c r="AU42" s="57"/>
      <c r="AV42" s="56"/>
      <c r="AW42" s="57"/>
      <c r="AX42" s="56"/>
      <c r="AY42" s="57"/>
      <c r="AZ42" s="50"/>
    </row>
    <row r="43" spans="1:53" s="24" customFormat="1">
      <c r="A43" s="105"/>
      <c r="B43" s="105"/>
      <c r="C43" s="98"/>
      <c r="D43" s="107"/>
      <c r="E43" s="102"/>
      <c r="F43" s="106"/>
      <c r="G43" s="55" t="s">
        <v>27</v>
      </c>
      <c r="H43" s="56">
        <v>0</v>
      </c>
      <c r="I43" s="57">
        <v>0</v>
      </c>
      <c r="J43" s="56">
        <v>0</v>
      </c>
      <c r="K43" s="57">
        <v>0</v>
      </c>
      <c r="L43" s="56">
        <v>0</v>
      </c>
      <c r="M43" s="57">
        <v>0</v>
      </c>
      <c r="N43" s="56">
        <v>0</v>
      </c>
      <c r="O43" s="57">
        <v>0</v>
      </c>
      <c r="P43" s="58"/>
      <c r="Q43" s="56">
        <v>0</v>
      </c>
      <c r="R43" s="57">
        <v>0</v>
      </c>
      <c r="S43" s="56">
        <v>0</v>
      </c>
      <c r="T43" s="57">
        <v>0</v>
      </c>
      <c r="U43" s="56">
        <v>0</v>
      </c>
      <c r="V43" s="57">
        <v>0</v>
      </c>
      <c r="W43" s="56">
        <v>0</v>
      </c>
      <c r="X43" s="57">
        <v>0</v>
      </c>
      <c r="Y43" s="59"/>
      <c r="Z43" s="56">
        <v>0</v>
      </c>
      <c r="AA43" s="57">
        <v>0</v>
      </c>
      <c r="AB43" s="56">
        <v>0</v>
      </c>
      <c r="AC43" s="57">
        <v>0</v>
      </c>
      <c r="AD43" s="56">
        <v>0</v>
      </c>
      <c r="AE43" s="57">
        <v>0</v>
      </c>
      <c r="AF43" s="56">
        <v>0</v>
      </c>
      <c r="AG43" s="57">
        <v>0</v>
      </c>
      <c r="AH43" s="59"/>
      <c r="AI43" s="56">
        <v>0</v>
      </c>
      <c r="AJ43" s="57">
        <v>0</v>
      </c>
      <c r="AK43" s="56">
        <v>0</v>
      </c>
      <c r="AL43" s="57">
        <v>0</v>
      </c>
      <c r="AM43" s="56">
        <v>0</v>
      </c>
      <c r="AN43" s="57">
        <v>0</v>
      </c>
      <c r="AO43" s="56">
        <v>0</v>
      </c>
      <c r="AP43" s="57">
        <v>0</v>
      </c>
      <c r="AQ43" s="60"/>
      <c r="AR43" s="56">
        <v>0</v>
      </c>
      <c r="AS43" s="57">
        <v>0</v>
      </c>
      <c r="AT43" s="56">
        <v>0</v>
      </c>
      <c r="AU43" s="57">
        <v>0</v>
      </c>
      <c r="AV43" s="56">
        <v>0</v>
      </c>
      <c r="AW43" s="57">
        <v>0</v>
      </c>
      <c r="AX43" s="56">
        <v>0</v>
      </c>
      <c r="AY43" s="57">
        <v>0</v>
      </c>
      <c r="AZ43" s="50"/>
    </row>
    <row r="44" spans="1:53" s="24" customFormat="1">
      <c r="A44" s="105"/>
      <c r="B44" s="105"/>
      <c r="C44" s="98"/>
      <c r="D44" s="107"/>
      <c r="E44" s="102"/>
      <c r="F44" s="102"/>
      <c r="G44" s="55"/>
      <c r="H44" s="56"/>
      <c r="I44" s="57"/>
      <c r="J44" s="56"/>
      <c r="K44" s="57"/>
      <c r="L44" s="56"/>
      <c r="M44" s="57"/>
      <c r="N44" s="56"/>
      <c r="O44" s="57"/>
      <c r="P44" s="58"/>
      <c r="Q44" s="56"/>
      <c r="R44" s="58"/>
      <c r="S44" s="56"/>
      <c r="T44" s="57"/>
      <c r="U44" s="56"/>
      <c r="V44" s="57"/>
      <c r="W44" s="56"/>
      <c r="X44" s="57"/>
      <c r="Y44" s="59"/>
      <c r="Z44" s="56"/>
      <c r="AA44" s="57"/>
      <c r="AB44" s="56"/>
      <c r="AC44" s="57"/>
      <c r="AD44" s="56"/>
      <c r="AE44" s="57"/>
      <c r="AF44" s="56"/>
      <c r="AG44" s="57"/>
      <c r="AH44" s="59"/>
      <c r="AI44" s="56"/>
      <c r="AJ44" s="57"/>
      <c r="AK44" s="56"/>
      <c r="AL44" s="57"/>
      <c r="AM44" s="56"/>
      <c r="AN44" s="57"/>
      <c r="AO44" s="56"/>
      <c r="AP44" s="57"/>
      <c r="AQ44" s="60"/>
      <c r="AR44" s="56"/>
      <c r="AS44" s="57"/>
      <c r="AT44" s="56"/>
      <c r="AU44" s="58"/>
      <c r="AV44" s="56"/>
      <c r="AW44" s="57"/>
      <c r="AX44" s="56"/>
      <c r="AY44" s="57"/>
      <c r="AZ44" s="50"/>
    </row>
    <row r="45" spans="1:53" s="49" customFormat="1">
      <c r="A45" s="105"/>
      <c r="B45" s="105"/>
      <c r="C45" s="98"/>
      <c r="D45" s="107"/>
      <c r="E45" s="102"/>
      <c r="F45" s="102"/>
      <c r="G45" s="61" t="s">
        <v>19</v>
      </c>
      <c r="H45" s="62">
        <f>+H41-H43</f>
        <v>-38.79999999999999</v>
      </c>
      <c r="I45" s="63">
        <f t="shared" ref="I45:O45" si="126">+I41-I43</f>
        <v>-2</v>
      </c>
      <c r="J45" s="62">
        <f t="shared" si="126"/>
        <v>0.59999999999999987</v>
      </c>
      <c r="K45" s="63">
        <f t="shared" si="126"/>
        <v>0.69999999999999984</v>
      </c>
      <c r="L45" s="62">
        <f t="shared" si="126"/>
        <v>-10.9</v>
      </c>
      <c r="M45" s="63">
        <f t="shared" si="126"/>
        <v>-0.3</v>
      </c>
      <c r="N45" s="62">
        <f t="shared" si="126"/>
        <v>-49.099999999999994</v>
      </c>
      <c r="O45" s="63">
        <f t="shared" si="126"/>
        <v>-1.6</v>
      </c>
      <c r="P45" s="64"/>
      <c r="Q45" s="62">
        <f>+Q41-Q43</f>
        <v>-2</v>
      </c>
      <c r="R45" s="63">
        <f t="shared" ref="R45:X45" si="127">+R41-R43</f>
        <v>-2</v>
      </c>
      <c r="S45" s="62">
        <f t="shared" si="127"/>
        <v>1.2</v>
      </c>
      <c r="T45" s="63">
        <f t="shared" si="127"/>
        <v>0.69999999999999984</v>
      </c>
      <c r="U45" s="62">
        <f t="shared" si="127"/>
        <v>-0.3</v>
      </c>
      <c r="V45" s="63">
        <f t="shared" si="127"/>
        <v>-0.3</v>
      </c>
      <c r="W45" s="62">
        <f t="shared" si="127"/>
        <v>-1.1000000000000001</v>
      </c>
      <c r="X45" s="63">
        <f t="shared" si="127"/>
        <v>-1.6</v>
      </c>
      <c r="Y45" s="65"/>
      <c r="Z45" s="62">
        <f>+Z41-Z43</f>
        <v>-1.7999999999999998</v>
      </c>
      <c r="AA45" s="63">
        <f t="shared" ref="AA45:AG45" si="128">+AA41-AA43</f>
        <v>-1.7999999999999998</v>
      </c>
      <c r="AB45" s="62">
        <f t="shared" si="128"/>
        <v>0.49999999999999967</v>
      </c>
      <c r="AC45" s="63">
        <f t="shared" si="128"/>
        <v>0.69999999999999984</v>
      </c>
      <c r="AD45" s="62">
        <f t="shared" si="128"/>
        <v>-0.5</v>
      </c>
      <c r="AE45" s="63">
        <f t="shared" si="128"/>
        <v>-0.5</v>
      </c>
      <c r="AF45" s="62">
        <f t="shared" si="128"/>
        <v>-1.8</v>
      </c>
      <c r="AG45" s="63">
        <f t="shared" si="128"/>
        <v>-1.6</v>
      </c>
      <c r="AH45" s="65"/>
      <c r="AI45" s="62">
        <f>+AI41-AI43</f>
        <v>-1.5999999999999999</v>
      </c>
      <c r="AJ45" s="63">
        <f t="shared" ref="AJ45:AP45" si="129">+AJ41-AJ43</f>
        <v>-1.5999999999999999</v>
      </c>
      <c r="AK45" s="62">
        <f t="shared" si="129"/>
        <v>1.2</v>
      </c>
      <c r="AL45" s="63">
        <f t="shared" si="129"/>
        <v>0.79999999999999982</v>
      </c>
      <c r="AM45" s="62">
        <f t="shared" si="129"/>
        <v>-0.6</v>
      </c>
      <c r="AN45" s="63">
        <f t="shared" si="129"/>
        <v>-0.6</v>
      </c>
      <c r="AO45" s="62">
        <f t="shared" si="129"/>
        <v>-1</v>
      </c>
      <c r="AP45" s="63">
        <f t="shared" si="129"/>
        <v>-1.4</v>
      </c>
      <c r="AQ45" s="66"/>
      <c r="AR45" s="62">
        <f>+AR41-AR43</f>
        <v>-1.5999999999999999</v>
      </c>
      <c r="AS45" s="63">
        <f t="shared" ref="AS45:AY45" si="130">+AS41-AS43</f>
        <v>-1.5999999999999999</v>
      </c>
      <c r="AT45" s="62">
        <f t="shared" si="130"/>
        <v>0.49999999999999983</v>
      </c>
      <c r="AU45" s="63">
        <f t="shared" si="130"/>
        <v>0.79999999999999982</v>
      </c>
      <c r="AV45" s="62">
        <f t="shared" si="130"/>
        <v>-0.6</v>
      </c>
      <c r="AW45" s="63">
        <f t="shared" si="130"/>
        <v>-0.6</v>
      </c>
      <c r="AX45" s="62">
        <f t="shared" si="130"/>
        <v>-1.7000000000000002</v>
      </c>
      <c r="AY45" s="63">
        <f t="shared" si="130"/>
        <v>-1.4</v>
      </c>
      <c r="AZ45" s="50"/>
    </row>
    <row r="46" spans="1:53" s="53" customFormat="1"/>
    <row r="47" spans="1:53" s="53" customFormat="1"/>
    <row r="48" spans="1:53" s="7" customFormat="1">
      <c r="A48" s="101"/>
      <c r="B48" s="51"/>
      <c r="C48" s="102" t="s">
        <v>41</v>
      </c>
      <c r="D48" s="95"/>
      <c r="E48" s="102"/>
      <c r="F48" s="80"/>
      <c r="G48" s="7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85"/>
    </row>
    <row r="49" spans="1:52" s="7" customFormat="1">
      <c r="A49" s="101"/>
      <c r="B49" s="51"/>
      <c r="C49" s="52" t="s">
        <v>42</v>
      </c>
      <c r="D49" s="95"/>
      <c r="E49" s="78"/>
      <c r="F49" s="80"/>
      <c r="G49" s="7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85"/>
    </row>
    <row r="50" spans="1:52" s="7" customFormat="1">
      <c r="A50" s="101"/>
      <c r="B50" s="51"/>
      <c r="C50" s="52"/>
      <c r="D50" s="95"/>
      <c r="E50" s="78"/>
      <c r="F50" s="80"/>
      <c r="G50" s="7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85"/>
    </row>
    <row r="51" spans="1:52" s="7" customFormat="1">
      <c r="A51" s="101"/>
      <c r="B51" s="51"/>
      <c r="C51" s="52"/>
      <c r="D51" s="95"/>
      <c r="E51" s="103" t="s">
        <v>28</v>
      </c>
      <c r="F51" s="104" t="s">
        <v>21</v>
      </c>
      <c r="G51" s="7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85"/>
    </row>
    <row r="52" spans="1:52" s="7" customFormat="1">
      <c r="A52" s="101"/>
      <c r="B52" s="51"/>
      <c r="C52" s="52"/>
      <c r="D52" s="95"/>
      <c r="E52" s="78" t="s">
        <v>29</v>
      </c>
      <c r="F52" s="80" t="s">
        <v>20</v>
      </c>
      <c r="G52" s="7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85"/>
    </row>
    <row r="53" spans="1:52" s="7" customFormat="1">
      <c r="A53" s="101"/>
      <c r="B53" s="51"/>
      <c r="C53" s="52"/>
      <c r="D53" s="95"/>
      <c r="E53" s="78" t="s">
        <v>30</v>
      </c>
      <c r="F53" s="80" t="s">
        <v>23</v>
      </c>
      <c r="G53" s="7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85"/>
    </row>
    <row r="54" spans="1:52" s="7" customFormat="1">
      <c r="A54" s="101"/>
      <c r="B54" s="51"/>
      <c r="C54" s="52"/>
      <c r="D54" s="95"/>
      <c r="E54" s="78" t="s">
        <v>31</v>
      </c>
      <c r="F54" s="80" t="s">
        <v>26</v>
      </c>
      <c r="G54" s="7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85"/>
    </row>
    <row r="55" spans="1:52" s="7" customFormat="1">
      <c r="A55" s="101"/>
      <c r="B55" s="51"/>
      <c r="C55" s="52"/>
      <c r="D55" s="95"/>
      <c r="E55" s="78" t="s">
        <v>32</v>
      </c>
      <c r="F55" s="80" t="s">
        <v>33</v>
      </c>
      <c r="G55" s="7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85"/>
    </row>
    <row r="56" spans="1:52" s="7" customFormat="1">
      <c r="A56" s="101"/>
      <c r="B56" s="51"/>
      <c r="C56" s="52"/>
      <c r="D56" s="95"/>
      <c r="E56" s="78" t="s">
        <v>34</v>
      </c>
      <c r="F56" s="80" t="s">
        <v>35</v>
      </c>
      <c r="G56" s="7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85"/>
    </row>
    <row r="57" spans="1:52" s="7" customFormat="1">
      <c r="A57" s="101"/>
      <c r="B57" s="51"/>
      <c r="C57" s="52"/>
      <c r="D57" s="95"/>
      <c r="E57" s="78" t="s">
        <v>36</v>
      </c>
      <c r="F57" s="80" t="s">
        <v>24</v>
      </c>
      <c r="G57" s="7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85"/>
    </row>
    <row r="58" spans="1:52" s="7" customFormat="1">
      <c r="A58" s="101"/>
      <c r="B58" s="51"/>
      <c r="C58" s="52"/>
      <c r="D58" s="95"/>
      <c r="E58" s="78" t="s">
        <v>37</v>
      </c>
      <c r="F58" s="80" t="s">
        <v>25</v>
      </c>
      <c r="G58" s="7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85"/>
    </row>
    <row r="59" spans="1:52" s="7" customFormat="1">
      <c r="A59" s="101"/>
      <c r="B59" s="51"/>
      <c r="C59" s="52"/>
      <c r="D59" s="95"/>
      <c r="E59" s="78" t="s">
        <v>38</v>
      </c>
      <c r="F59" s="80" t="s">
        <v>22</v>
      </c>
      <c r="G59" s="7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85"/>
    </row>
    <row r="60" spans="1:52" s="7" customFormat="1">
      <c r="A60" s="101"/>
      <c r="B60" s="51"/>
      <c r="C60" s="52"/>
      <c r="D60" s="95"/>
      <c r="E60" s="78" t="s">
        <v>39</v>
      </c>
      <c r="F60" s="80" t="s">
        <v>40</v>
      </c>
      <c r="G60" s="7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85"/>
    </row>
    <row r="61" spans="1:52" s="7" customFormat="1">
      <c r="A61" s="101"/>
      <c r="B61" s="51"/>
      <c r="C61" s="52"/>
      <c r="D61" s="95"/>
      <c r="E61" s="78"/>
      <c r="F61" s="80"/>
      <c r="G61" s="7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85"/>
    </row>
    <row r="62" spans="1:52" s="7" customFormat="1">
      <c r="A62" s="101"/>
      <c r="B62" s="51"/>
      <c r="C62" s="52"/>
      <c r="D62" s="95"/>
      <c r="E62" s="78"/>
      <c r="F62" s="80"/>
      <c r="G62" s="7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85"/>
    </row>
    <row r="63" spans="1:52" s="7" customFormat="1">
      <c r="A63" s="101"/>
      <c r="B63" s="51"/>
      <c r="C63" s="98"/>
      <c r="D63" s="95"/>
      <c r="E63" s="78"/>
      <c r="F63" s="80"/>
      <c r="G63" s="7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85"/>
    </row>
    <row r="64" spans="1:52" s="7" customFormat="1">
      <c r="A64" s="101"/>
      <c r="B64" s="51"/>
      <c r="C64" s="103"/>
      <c r="D64" s="78"/>
      <c r="E64" s="80"/>
      <c r="F64" s="80"/>
      <c r="G64" s="47"/>
      <c r="H64" s="45"/>
      <c r="I64" s="45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85"/>
    </row>
    <row r="65" spans="1:52" s="7" customFormat="1">
      <c r="A65" s="101"/>
      <c r="B65" s="51"/>
      <c r="C65" s="103"/>
      <c r="D65" s="78"/>
      <c r="E65" s="80"/>
      <c r="F65" s="80"/>
      <c r="G65" s="47"/>
      <c r="H65" s="45"/>
      <c r="I65" s="45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85"/>
    </row>
    <row r="66" spans="1:52" s="7" customFormat="1">
      <c r="A66" s="101"/>
      <c r="B66" s="51"/>
      <c r="C66" s="103"/>
      <c r="D66" s="78"/>
      <c r="E66" s="80"/>
      <c r="F66" s="80"/>
      <c r="G66" s="47"/>
      <c r="H66" s="45"/>
      <c r="I66" s="45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85"/>
    </row>
    <row r="67" spans="1:52" s="7" customFormat="1">
      <c r="A67" s="101"/>
      <c r="B67" s="51"/>
      <c r="C67" s="103"/>
      <c r="D67" s="78"/>
      <c r="E67" s="80"/>
      <c r="F67" s="80"/>
      <c r="G67" s="47"/>
      <c r="H67" s="45"/>
      <c r="I67" s="45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85"/>
    </row>
    <row r="68" spans="1:52" s="7" customFormat="1">
      <c r="A68" s="51"/>
      <c r="B68" s="51"/>
      <c r="C68" s="52"/>
      <c r="D68" s="78"/>
      <c r="E68" s="103"/>
      <c r="F68" s="104"/>
      <c r="G68" s="47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32"/>
      <c r="Z68" s="45"/>
      <c r="AA68" s="45"/>
      <c r="AB68" s="45"/>
      <c r="AC68" s="45"/>
      <c r="AD68" s="45"/>
      <c r="AE68" s="45"/>
      <c r="AF68" s="45"/>
      <c r="AG68" s="45"/>
      <c r="AH68" s="32"/>
      <c r="AI68" s="45"/>
      <c r="AJ68" s="45"/>
      <c r="AK68" s="45"/>
      <c r="AL68" s="45"/>
      <c r="AM68" s="45"/>
      <c r="AN68" s="45"/>
      <c r="AO68" s="45"/>
      <c r="AP68" s="45"/>
      <c r="AQ68" s="76"/>
      <c r="AR68" s="45"/>
      <c r="AS68" s="45"/>
      <c r="AT68" s="45"/>
      <c r="AU68" s="45"/>
      <c r="AV68" s="45"/>
      <c r="AW68" s="45"/>
      <c r="AX68" s="45"/>
      <c r="AY68" s="45"/>
      <c r="AZ68" s="85"/>
    </row>
  </sheetData>
  <sortState ref="A23:AY27">
    <sortCondition ref="D23:D27"/>
    <sortCondition ref="F23:F27"/>
  </sortState>
  <mergeCells count="25"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38593749999999999" right="0.7" top="0.75" bottom="0.75" header="0.3" footer="0.3"/>
  <pageSetup paperSize="5" scale="6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1125"/>
  <sheetViews>
    <sheetView zoomScale="90" zoomScaleNormal="9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A142" sqref="A142"/>
    </sheetView>
  </sheetViews>
  <sheetFormatPr defaultColWidth="9.140625" defaultRowHeight="12.75"/>
  <cols>
    <col min="1" max="1" width="11.140625" style="157" customWidth="1"/>
    <col min="2" max="2" width="8.42578125" style="118" customWidth="1"/>
    <col min="3" max="3" width="10.7109375" style="148" customWidth="1"/>
    <col min="4" max="4" width="11.42578125" style="77" customWidth="1"/>
    <col min="5" max="5" width="77.5703125" style="77" customWidth="1"/>
    <col min="6" max="6" width="95.5703125" style="149" customWidth="1"/>
    <col min="7" max="7" width="52.28515625" style="149" customWidth="1"/>
    <col min="8" max="15" width="8.7109375" style="31" customWidth="1"/>
    <col min="16" max="16" width="2.28515625" style="31" customWidth="1"/>
    <col min="17" max="24" width="8.7109375" style="31" customWidth="1"/>
    <col min="25" max="25" width="2.28515625" style="31" customWidth="1"/>
    <col min="26" max="33" width="8.7109375" style="31" customWidth="1"/>
    <col min="34" max="34" width="2.28515625" style="31" customWidth="1"/>
    <col min="35" max="42" width="8.7109375" style="31" customWidth="1"/>
    <col min="43" max="43" width="2.28515625" style="31" customWidth="1"/>
    <col min="44" max="51" width="8.7109375" style="31" customWidth="1"/>
    <col min="52" max="52" width="9.140625" style="31"/>
    <col min="53" max="16384" width="9.140625" style="77"/>
  </cols>
  <sheetData>
    <row r="1" spans="1:51">
      <c r="A1" s="115"/>
      <c r="B1" s="81"/>
      <c r="C1" s="81"/>
      <c r="D1" s="81"/>
      <c r="E1" s="81"/>
      <c r="F1" s="116" t="str">
        <f>+'Measures '!F1</f>
        <v>Measures Affecting Revenue and Tax Administration - 2024 Regular Session</v>
      </c>
      <c r="G1" s="117"/>
    </row>
    <row r="2" spans="1:51">
      <c r="A2" s="115"/>
      <c r="B2" s="81"/>
      <c r="C2" s="81"/>
      <c r="D2" s="81"/>
      <c r="E2" s="81"/>
      <c r="F2" s="116" t="s">
        <v>9</v>
      </c>
      <c r="G2" s="117"/>
    </row>
    <row r="3" spans="1:51">
      <c r="A3" s="115"/>
      <c r="B3" s="84"/>
      <c r="C3" s="84"/>
      <c r="D3" s="84"/>
      <c r="E3" s="84"/>
      <c r="F3" s="116" t="s">
        <v>332</v>
      </c>
      <c r="G3" s="117"/>
    </row>
    <row r="4" spans="1:51">
      <c r="A4" s="118"/>
      <c r="B4" s="77"/>
      <c r="C4" s="77"/>
      <c r="F4" s="255" t="s">
        <v>334</v>
      </c>
      <c r="G4" s="77"/>
      <c r="P4" s="87"/>
      <c r="Y4" s="87"/>
      <c r="AH4" s="87"/>
      <c r="AQ4" s="87"/>
    </row>
    <row r="5" spans="1:51">
      <c r="A5" s="119"/>
      <c r="B5" s="120"/>
      <c r="C5" s="121"/>
      <c r="D5" s="121"/>
      <c r="E5" s="121"/>
      <c r="F5" s="122"/>
      <c r="G5" s="121"/>
      <c r="H5" s="261" t="str">
        <f>'Measures '!H5:O5</f>
        <v>FY 24-25</v>
      </c>
      <c r="I5" s="262"/>
      <c r="J5" s="262"/>
      <c r="K5" s="262"/>
      <c r="L5" s="262"/>
      <c r="M5" s="262"/>
      <c r="N5" s="262"/>
      <c r="O5" s="263"/>
      <c r="P5" s="88"/>
      <c r="Q5" s="261" t="str">
        <f>'Measures '!Q5:X5</f>
        <v>FY 25-26</v>
      </c>
      <c r="R5" s="262"/>
      <c r="S5" s="262"/>
      <c r="T5" s="262"/>
      <c r="U5" s="262"/>
      <c r="V5" s="262"/>
      <c r="W5" s="262"/>
      <c r="X5" s="263"/>
      <c r="Y5" s="170"/>
      <c r="Z5" s="261" t="str">
        <f>'Measures '!Z5:AG5</f>
        <v>FY 26-27</v>
      </c>
      <c r="AA5" s="262"/>
      <c r="AB5" s="262"/>
      <c r="AC5" s="262"/>
      <c r="AD5" s="262"/>
      <c r="AE5" s="262"/>
      <c r="AF5" s="262"/>
      <c r="AG5" s="263"/>
      <c r="AH5" s="170"/>
      <c r="AI5" s="261" t="str">
        <f>'Measures '!AI5:AP5</f>
        <v>FY 27-28</v>
      </c>
      <c r="AJ5" s="262"/>
      <c r="AK5" s="262"/>
      <c r="AL5" s="262"/>
      <c r="AM5" s="262"/>
      <c r="AN5" s="262"/>
      <c r="AO5" s="262"/>
      <c r="AP5" s="263"/>
      <c r="AQ5" s="92"/>
      <c r="AR5" s="261" t="str">
        <f>'Measures '!AR5:AY5</f>
        <v>FY 28-29</v>
      </c>
      <c r="AS5" s="262"/>
      <c r="AT5" s="262"/>
      <c r="AU5" s="262"/>
      <c r="AV5" s="262"/>
      <c r="AW5" s="262"/>
      <c r="AX5" s="262"/>
      <c r="AY5" s="263"/>
    </row>
    <row r="6" spans="1:51">
      <c r="A6" s="114" t="s">
        <v>12</v>
      </c>
      <c r="B6" s="86" t="s">
        <v>10</v>
      </c>
      <c r="C6" s="123"/>
      <c r="D6" s="123"/>
      <c r="E6" s="123"/>
      <c r="F6" s="123"/>
      <c r="G6" s="123"/>
      <c r="H6" s="264" t="s">
        <v>3</v>
      </c>
      <c r="I6" s="265"/>
      <c r="J6" s="264" t="s">
        <v>4</v>
      </c>
      <c r="K6" s="265"/>
      <c r="L6" s="264" t="s">
        <v>15</v>
      </c>
      <c r="M6" s="265"/>
      <c r="N6" s="264" t="s">
        <v>5</v>
      </c>
      <c r="O6" s="265"/>
      <c r="P6" s="89"/>
      <c r="Q6" s="264" t="s">
        <v>3</v>
      </c>
      <c r="R6" s="265"/>
      <c r="S6" s="264" t="s">
        <v>4</v>
      </c>
      <c r="T6" s="265"/>
      <c r="U6" s="264" t="s">
        <v>15</v>
      </c>
      <c r="V6" s="265"/>
      <c r="W6" s="264" t="s">
        <v>5</v>
      </c>
      <c r="X6" s="265"/>
      <c r="Y6" s="89"/>
      <c r="Z6" s="264" t="s">
        <v>3</v>
      </c>
      <c r="AA6" s="265"/>
      <c r="AB6" s="264" t="s">
        <v>4</v>
      </c>
      <c r="AC6" s="265"/>
      <c r="AD6" s="264" t="s">
        <v>15</v>
      </c>
      <c r="AE6" s="265"/>
      <c r="AF6" s="264" t="s">
        <v>5</v>
      </c>
      <c r="AG6" s="265"/>
      <c r="AH6" s="89"/>
      <c r="AI6" s="264" t="s">
        <v>3</v>
      </c>
      <c r="AJ6" s="265"/>
      <c r="AK6" s="264" t="s">
        <v>4</v>
      </c>
      <c r="AL6" s="265"/>
      <c r="AM6" s="264" t="s">
        <v>15</v>
      </c>
      <c r="AN6" s="265"/>
      <c r="AO6" s="264" t="s">
        <v>5</v>
      </c>
      <c r="AP6" s="265"/>
      <c r="AQ6" s="89"/>
      <c r="AR6" s="264" t="s">
        <v>3</v>
      </c>
      <c r="AS6" s="265"/>
      <c r="AT6" s="264" t="s">
        <v>4</v>
      </c>
      <c r="AU6" s="265"/>
      <c r="AV6" s="264" t="s">
        <v>15</v>
      </c>
      <c r="AW6" s="265"/>
      <c r="AX6" s="264" t="s">
        <v>16</v>
      </c>
      <c r="AY6" s="265"/>
    </row>
    <row r="7" spans="1:51" s="31" customFormat="1">
      <c r="A7" s="91" t="s">
        <v>13</v>
      </c>
      <c r="B7" s="90" t="s">
        <v>11</v>
      </c>
      <c r="C7" s="91" t="s">
        <v>0</v>
      </c>
      <c r="D7" s="91" t="s">
        <v>6</v>
      </c>
      <c r="E7" s="91" t="s">
        <v>14</v>
      </c>
      <c r="F7" s="91" t="s">
        <v>1</v>
      </c>
      <c r="G7" s="91" t="s">
        <v>90</v>
      </c>
      <c r="H7" s="92" t="s">
        <v>2</v>
      </c>
      <c r="I7" s="92" t="s">
        <v>8</v>
      </c>
      <c r="J7" s="92" t="s">
        <v>2</v>
      </c>
      <c r="K7" s="92" t="s">
        <v>8</v>
      </c>
      <c r="L7" s="92" t="s">
        <v>2</v>
      </c>
      <c r="M7" s="92" t="s">
        <v>8</v>
      </c>
      <c r="N7" s="92" t="s">
        <v>2</v>
      </c>
      <c r="O7" s="92" t="s">
        <v>8</v>
      </c>
      <c r="P7" s="89"/>
      <c r="Q7" s="92" t="s">
        <v>2</v>
      </c>
      <c r="R7" s="92" t="s">
        <v>8</v>
      </c>
      <c r="S7" s="92" t="s">
        <v>2</v>
      </c>
      <c r="T7" s="92" t="s">
        <v>8</v>
      </c>
      <c r="U7" s="92" t="s">
        <v>2</v>
      </c>
      <c r="V7" s="92" t="s">
        <v>8</v>
      </c>
      <c r="W7" s="92" t="s">
        <v>2</v>
      </c>
      <c r="X7" s="92" t="s">
        <v>8</v>
      </c>
      <c r="Y7" s="89"/>
      <c r="Z7" s="92" t="s">
        <v>2</v>
      </c>
      <c r="AA7" s="92" t="s">
        <v>8</v>
      </c>
      <c r="AB7" s="92" t="s">
        <v>2</v>
      </c>
      <c r="AC7" s="92" t="s">
        <v>8</v>
      </c>
      <c r="AD7" s="92" t="s">
        <v>2</v>
      </c>
      <c r="AE7" s="92" t="s">
        <v>8</v>
      </c>
      <c r="AF7" s="92" t="s">
        <v>2</v>
      </c>
      <c r="AG7" s="92" t="s">
        <v>8</v>
      </c>
      <c r="AH7" s="89"/>
      <c r="AI7" s="92" t="s">
        <v>2</v>
      </c>
      <c r="AJ7" s="92" t="s">
        <v>8</v>
      </c>
      <c r="AK7" s="92" t="s">
        <v>2</v>
      </c>
      <c r="AL7" s="92" t="s">
        <v>8</v>
      </c>
      <c r="AM7" s="92" t="s">
        <v>2</v>
      </c>
      <c r="AN7" s="92" t="s">
        <v>8</v>
      </c>
      <c r="AO7" s="92" t="s">
        <v>2</v>
      </c>
      <c r="AP7" s="92" t="s">
        <v>8</v>
      </c>
      <c r="AQ7" s="89"/>
      <c r="AR7" s="92" t="s">
        <v>2</v>
      </c>
      <c r="AS7" s="92" t="s">
        <v>8</v>
      </c>
      <c r="AT7" s="92" t="s">
        <v>2</v>
      </c>
      <c r="AU7" s="92" t="s">
        <v>8</v>
      </c>
      <c r="AV7" s="92" t="s">
        <v>2</v>
      </c>
      <c r="AW7" s="92" t="s">
        <v>8</v>
      </c>
      <c r="AX7" s="92" t="s">
        <v>2</v>
      </c>
      <c r="AY7" s="92" t="s">
        <v>8</v>
      </c>
    </row>
    <row r="8" spans="1:51" s="31" customFormat="1">
      <c r="A8" s="240" t="s">
        <v>105</v>
      </c>
      <c r="B8" s="184">
        <v>29</v>
      </c>
      <c r="C8" s="187">
        <v>45247</v>
      </c>
      <c r="D8" s="242">
        <v>113</v>
      </c>
      <c r="E8" s="183" t="s">
        <v>96</v>
      </c>
      <c r="F8" s="182" t="s">
        <v>95</v>
      </c>
      <c r="G8" s="182" t="s">
        <v>47</v>
      </c>
      <c r="H8" s="179">
        <v>0</v>
      </c>
      <c r="I8" s="171">
        <v>0</v>
      </c>
      <c r="J8" s="179">
        <v>0</v>
      </c>
      <c r="K8" s="171">
        <v>0</v>
      </c>
      <c r="L8" s="179" t="s">
        <v>26</v>
      </c>
      <c r="M8" s="171" t="s">
        <v>26</v>
      </c>
      <c r="N8" s="179" t="s">
        <v>26</v>
      </c>
      <c r="O8" s="171" t="s">
        <v>26</v>
      </c>
      <c r="P8" s="89"/>
      <c r="Q8" s="179">
        <v>0</v>
      </c>
      <c r="R8" s="171">
        <v>0</v>
      </c>
      <c r="S8" s="179">
        <v>0</v>
      </c>
      <c r="T8" s="171">
        <v>0</v>
      </c>
      <c r="U8" s="179" t="s">
        <v>26</v>
      </c>
      <c r="V8" s="171" t="s">
        <v>26</v>
      </c>
      <c r="W8" s="179" t="s">
        <v>26</v>
      </c>
      <c r="X8" s="171" t="s">
        <v>26</v>
      </c>
      <c r="Y8" s="89"/>
      <c r="Z8" s="179">
        <v>0</v>
      </c>
      <c r="AA8" s="171">
        <v>0</v>
      </c>
      <c r="AB8" s="179">
        <v>0</v>
      </c>
      <c r="AC8" s="171">
        <v>0</v>
      </c>
      <c r="AD8" s="179" t="s">
        <v>26</v>
      </c>
      <c r="AE8" s="171" t="s">
        <v>26</v>
      </c>
      <c r="AF8" s="179" t="s">
        <v>26</v>
      </c>
      <c r="AG8" s="171" t="s">
        <v>26</v>
      </c>
      <c r="AH8" s="89"/>
      <c r="AI8" s="179">
        <v>0</v>
      </c>
      <c r="AJ8" s="171">
        <v>0</v>
      </c>
      <c r="AK8" s="179">
        <v>0</v>
      </c>
      <c r="AL8" s="171">
        <v>0</v>
      </c>
      <c r="AM8" s="179" t="s">
        <v>26</v>
      </c>
      <c r="AN8" s="171" t="s">
        <v>26</v>
      </c>
      <c r="AO8" s="179" t="s">
        <v>26</v>
      </c>
      <c r="AP8" s="171" t="s">
        <v>26</v>
      </c>
      <c r="AQ8" s="89"/>
      <c r="AR8" s="179">
        <v>0</v>
      </c>
      <c r="AS8" s="171">
        <v>0</v>
      </c>
      <c r="AT8" s="179">
        <v>0</v>
      </c>
      <c r="AU8" s="171">
        <v>0</v>
      </c>
      <c r="AV8" s="179" t="s">
        <v>26</v>
      </c>
      <c r="AW8" s="171" t="s">
        <v>26</v>
      </c>
      <c r="AX8" s="179" t="s">
        <v>26</v>
      </c>
      <c r="AY8" s="171" t="s">
        <v>26</v>
      </c>
    </row>
    <row r="9" spans="1:51" s="31" customFormat="1">
      <c r="A9" s="182" t="s">
        <v>118</v>
      </c>
      <c r="B9" s="185">
        <v>501</v>
      </c>
      <c r="C9" s="188">
        <v>45434</v>
      </c>
      <c r="D9" s="190" t="s">
        <v>137</v>
      </c>
      <c r="E9" s="183" t="s">
        <v>156</v>
      </c>
      <c r="F9" s="182" t="s">
        <v>138</v>
      </c>
      <c r="G9" s="166" t="s">
        <v>47</v>
      </c>
      <c r="H9" s="83">
        <v>0</v>
      </c>
      <c r="I9" s="199">
        <v>0</v>
      </c>
      <c r="J9" s="83">
        <v>0</v>
      </c>
      <c r="K9" s="199">
        <v>0</v>
      </c>
      <c r="L9" s="83" t="s">
        <v>25</v>
      </c>
      <c r="M9" s="199" t="s">
        <v>22</v>
      </c>
      <c r="N9" s="83" t="s">
        <v>25</v>
      </c>
      <c r="O9" s="199" t="s">
        <v>22</v>
      </c>
      <c r="P9" s="89"/>
      <c r="Q9" s="83">
        <v>0</v>
      </c>
      <c r="R9" s="199">
        <v>0</v>
      </c>
      <c r="S9" s="83">
        <v>0</v>
      </c>
      <c r="T9" s="199">
        <v>0</v>
      </c>
      <c r="U9" s="83" t="s">
        <v>22</v>
      </c>
      <c r="V9" s="199" t="s">
        <v>22</v>
      </c>
      <c r="W9" s="83" t="s">
        <v>22</v>
      </c>
      <c r="X9" s="199" t="s">
        <v>22</v>
      </c>
      <c r="Y9" s="89"/>
      <c r="Z9" s="83">
        <v>0</v>
      </c>
      <c r="AA9" s="199">
        <v>0</v>
      </c>
      <c r="AB9" s="83">
        <v>0</v>
      </c>
      <c r="AC9" s="199">
        <v>0</v>
      </c>
      <c r="AD9" s="83" t="s">
        <v>22</v>
      </c>
      <c r="AE9" s="199" t="s">
        <v>22</v>
      </c>
      <c r="AF9" s="83" t="s">
        <v>22</v>
      </c>
      <c r="AG9" s="199" t="s">
        <v>22</v>
      </c>
      <c r="AH9" s="89"/>
      <c r="AI9" s="83">
        <v>0</v>
      </c>
      <c r="AJ9" s="199">
        <v>0</v>
      </c>
      <c r="AK9" s="83">
        <v>0</v>
      </c>
      <c r="AL9" s="199">
        <v>0</v>
      </c>
      <c r="AM9" s="83" t="s">
        <v>22</v>
      </c>
      <c r="AN9" s="199" t="s">
        <v>22</v>
      </c>
      <c r="AO9" s="83" t="s">
        <v>22</v>
      </c>
      <c r="AP9" s="199" t="s">
        <v>22</v>
      </c>
      <c r="AQ9" s="89"/>
      <c r="AR9" s="83">
        <v>0</v>
      </c>
      <c r="AS9" s="199">
        <v>0</v>
      </c>
      <c r="AT9" s="83">
        <v>0</v>
      </c>
      <c r="AU9" s="199">
        <v>0</v>
      </c>
      <c r="AV9" s="83" t="s">
        <v>22</v>
      </c>
      <c r="AW9" s="199" t="s">
        <v>22</v>
      </c>
      <c r="AX9" s="83" t="s">
        <v>22</v>
      </c>
      <c r="AY9" s="199" t="s">
        <v>22</v>
      </c>
    </row>
    <row r="10" spans="1:51" s="31" customFormat="1">
      <c r="A10" s="182" t="s">
        <v>106</v>
      </c>
      <c r="B10" s="184">
        <v>321</v>
      </c>
      <c r="C10" s="187">
        <v>45460</v>
      </c>
      <c r="D10" s="190" t="s">
        <v>97</v>
      </c>
      <c r="E10" s="183" t="s">
        <v>49</v>
      </c>
      <c r="F10" s="182" t="s">
        <v>109</v>
      </c>
      <c r="G10" s="182" t="s">
        <v>47</v>
      </c>
      <c r="H10" s="83">
        <v>0</v>
      </c>
      <c r="I10" s="199">
        <v>0</v>
      </c>
      <c r="J10" s="83">
        <v>0</v>
      </c>
      <c r="K10" s="199">
        <v>0</v>
      </c>
      <c r="L10" s="83">
        <v>0</v>
      </c>
      <c r="M10" s="199">
        <v>-0.89999999999999991</v>
      </c>
      <c r="N10" s="83">
        <v>0</v>
      </c>
      <c r="O10" s="199">
        <v>-0.89999999999999991</v>
      </c>
      <c r="P10" s="89"/>
      <c r="Q10" s="83">
        <v>0</v>
      </c>
      <c r="R10" s="199">
        <v>0</v>
      </c>
      <c r="S10" s="83">
        <v>0</v>
      </c>
      <c r="T10" s="199">
        <v>0</v>
      </c>
      <c r="U10" s="83">
        <v>-0.8</v>
      </c>
      <c r="V10" s="199">
        <v>-0.8</v>
      </c>
      <c r="W10" s="83">
        <v>-0.8</v>
      </c>
      <c r="X10" s="199">
        <v>-0.8</v>
      </c>
      <c r="Y10" s="89"/>
      <c r="Z10" s="83">
        <v>0</v>
      </c>
      <c r="AA10" s="199">
        <v>0</v>
      </c>
      <c r="AB10" s="83">
        <v>0</v>
      </c>
      <c r="AC10" s="199">
        <v>0</v>
      </c>
      <c r="AD10" s="83">
        <v>-1.1000000000000001</v>
      </c>
      <c r="AE10" s="199">
        <v>-1.1000000000000001</v>
      </c>
      <c r="AF10" s="83">
        <v>-1.1000000000000001</v>
      </c>
      <c r="AG10" s="199">
        <v>-1.1000000000000001</v>
      </c>
      <c r="AH10" s="89"/>
      <c r="AI10" s="83">
        <v>0</v>
      </c>
      <c r="AJ10" s="199">
        <v>0</v>
      </c>
      <c r="AK10" s="83">
        <v>0</v>
      </c>
      <c r="AL10" s="199">
        <v>0</v>
      </c>
      <c r="AM10" s="83">
        <v>-6.1</v>
      </c>
      <c r="AN10" s="199">
        <v>-6.1</v>
      </c>
      <c r="AO10" s="83">
        <v>-6.1</v>
      </c>
      <c r="AP10" s="199">
        <v>-6.1</v>
      </c>
      <c r="AQ10" s="89"/>
      <c r="AR10" s="83">
        <v>0</v>
      </c>
      <c r="AS10" s="199">
        <v>0</v>
      </c>
      <c r="AT10" s="83">
        <v>0</v>
      </c>
      <c r="AU10" s="199">
        <v>0</v>
      </c>
      <c r="AV10" s="83">
        <v>-9.5</v>
      </c>
      <c r="AW10" s="199">
        <v>-9.5</v>
      </c>
      <c r="AX10" s="83">
        <v>-9.5</v>
      </c>
      <c r="AY10" s="199">
        <v>-9.5</v>
      </c>
    </row>
    <row r="11" spans="1:51" s="31" customFormat="1">
      <c r="A11" s="182" t="s">
        <v>106</v>
      </c>
      <c r="B11" s="184">
        <v>466</v>
      </c>
      <c r="C11" s="187">
        <v>45460</v>
      </c>
      <c r="D11" s="190" t="s">
        <v>97</v>
      </c>
      <c r="E11" s="183" t="s">
        <v>49</v>
      </c>
      <c r="F11" s="182" t="s">
        <v>168</v>
      </c>
      <c r="G11" s="182" t="s">
        <v>47</v>
      </c>
      <c r="H11" s="83">
        <v>0</v>
      </c>
      <c r="I11" s="199">
        <v>0</v>
      </c>
      <c r="J11" s="83">
        <v>0</v>
      </c>
      <c r="K11" s="199">
        <v>0</v>
      </c>
      <c r="L11" s="83">
        <v>-2.9</v>
      </c>
      <c r="M11" s="199">
        <v>-2.9</v>
      </c>
      <c r="N11" s="83">
        <v>-2.9</v>
      </c>
      <c r="O11" s="199">
        <v>-2.9</v>
      </c>
      <c r="P11" s="89"/>
      <c r="Q11" s="83">
        <v>0</v>
      </c>
      <c r="R11" s="199">
        <v>0</v>
      </c>
      <c r="S11" s="83">
        <v>0</v>
      </c>
      <c r="T11" s="199">
        <v>0</v>
      </c>
      <c r="U11" s="83">
        <v>-3</v>
      </c>
      <c r="V11" s="199">
        <v>-3</v>
      </c>
      <c r="W11" s="83">
        <v>-3</v>
      </c>
      <c r="X11" s="199">
        <v>-3</v>
      </c>
      <c r="Y11" s="89"/>
      <c r="Z11" s="83">
        <v>0</v>
      </c>
      <c r="AA11" s="199">
        <v>0</v>
      </c>
      <c r="AB11" s="83">
        <v>0</v>
      </c>
      <c r="AC11" s="199">
        <v>0</v>
      </c>
      <c r="AD11" s="83">
        <v>-3.1</v>
      </c>
      <c r="AE11" s="199">
        <v>-3.1</v>
      </c>
      <c r="AF11" s="83">
        <v>-3.1</v>
      </c>
      <c r="AG11" s="199">
        <v>-3.1</v>
      </c>
      <c r="AH11" s="89"/>
      <c r="AI11" s="83">
        <v>0</v>
      </c>
      <c r="AJ11" s="199">
        <v>0</v>
      </c>
      <c r="AK11" s="83">
        <v>0</v>
      </c>
      <c r="AL11" s="199">
        <v>0</v>
      </c>
      <c r="AM11" s="83">
        <v>-3.2</v>
      </c>
      <c r="AN11" s="199">
        <v>-3.2</v>
      </c>
      <c r="AO11" s="83">
        <v>-3.2</v>
      </c>
      <c r="AP11" s="199">
        <v>-3.2</v>
      </c>
      <c r="AQ11" s="89"/>
      <c r="AR11" s="83">
        <v>0</v>
      </c>
      <c r="AS11" s="199">
        <v>0</v>
      </c>
      <c r="AT11" s="83">
        <v>0</v>
      </c>
      <c r="AU11" s="199">
        <v>0</v>
      </c>
      <c r="AV11" s="83">
        <v>-3.4</v>
      </c>
      <c r="AW11" s="199">
        <v>-3.4</v>
      </c>
      <c r="AX11" s="83">
        <v>-3.4</v>
      </c>
      <c r="AY11" s="199">
        <v>-3.4</v>
      </c>
    </row>
    <row r="12" spans="1:51" s="31" customFormat="1">
      <c r="A12" s="182" t="s">
        <v>106</v>
      </c>
      <c r="B12" s="184">
        <v>639</v>
      </c>
      <c r="C12" s="187">
        <v>45460</v>
      </c>
      <c r="D12" s="190" t="s">
        <v>232</v>
      </c>
      <c r="E12" s="183" t="s">
        <v>49</v>
      </c>
      <c r="F12" s="182" t="s">
        <v>226</v>
      </c>
      <c r="G12" s="182" t="s">
        <v>47</v>
      </c>
      <c r="H12" s="83">
        <v>0</v>
      </c>
      <c r="I12" s="199">
        <v>0</v>
      </c>
      <c r="J12" s="83">
        <v>0</v>
      </c>
      <c r="K12" s="199">
        <v>0</v>
      </c>
      <c r="L12" s="83" t="s">
        <v>26</v>
      </c>
      <c r="M12" s="199" t="s">
        <v>26</v>
      </c>
      <c r="N12" s="83" t="s">
        <v>26</v>
      </c>
      <c r="O12" s="199" t="s">
        <v>26</v>
      </c>
      <c r="P12" s="89"/>
      <c r="Q12" s="83">
        <v>0</v>
      </c>
      <c r="R12" s="199">
        <v>0</v>
      </c>
      <c r="S12" s="83">
        <v>0</v>
      </c>
      <c r="T12" s="199">
        <v>0</v>
      </c>
      <c r="U12" s="83" t="s">
        <v>26</v>
      </c>
      <c r="V12" s="199" t="s">
        <v>26</v>
      </c>
      <c r="W12" s="83" t="s">
        <v>26</v>
      </c>
      <c r="X12" s="199" t="s">
        <v>26</v>
      </c>
      <c r="Y12" s="89"/>
      <c r="Z12" s="83">
        <v>0</v>
      </c>
      <c r="AA12" s="199">
        <v>0</v>
      </c>
      <c r="AB12" s="83">
        <v>0</v>
      </c>
      <c r="AC12" s="199">
        <v>0</v>
      </c>
      <c r="AD12" s="83" t="s">
        <v>26</v>
      </c>
      <c r="AE12" s="199" t="s">
        <v>26</v>
      </c>
      <c r="AF12" s="83" t="s">
        <v>26</v>
      </c>
      <c r="AG12" s="199" t="s">
        <v>26</v>
      </c>
      <c r="AH12" s="89"/>
      <c r="AI12" s="83">
        <v>0</v>
      </c>
      <c r="AJ12" s="199">
        <v>0</v>
      </c>
      <c r="AK12" s="83">
        <v>0</v>
      </c>
      <c r="AL12" s="199">
        <v>0</v>
      </c>
      <c r="AM12" s="83" t="s">
        <v>26</v>
      </c>
      <c r="AN12" s="199" t="s">
        <v>26</v>
      </c>
      <c r="AO12" s="83" t="s">
        <v>26</v>
      </c>
      <c r="AP12" s="199" t="s">
        <v>26</v>
      </c>
      <c r="AQ12" s="89"/>
      <c r="AR12" s="83">
        <v>0</v>
      </c>
      <c r="AS12" s="199">
        <v>0</v>
      </c>
      <c r="AT12" s="83">
        <v>0</v>
      </c>
      <c r="AU12" s="199">
        <v>0</v>
      </c>
      <c r="AV12" s="83" t="s">
        <v>26</v>
      </c>
      <c r="AW12" s="199" t="s">
        <v>26</v>
      </c>
      <c r="AX12" s="83" t="s">
        <v>26</v>
      </c>
      <c r="AY12" s="199" t="s">
        <v>26</v>
      </c>
    </row>
    <row r="13" spans="1:51" s="31" customFormat="1">
      <c r="A13" s="182" t="s">
        <v>106</v>
      </c>
      <c r="B13" s="184">
        <v>655</v>
      </c>
      <c r="C13" s="187">
        <v>45460</v>
      </c>
      <c r="D13" s="190" t="s">
        <v>97</v>
      </c>
      <c r="E13" s="183" t="s">
        <v>49</v>
      </c>
      <c r="F13" s="182" t="s">
        <v>227</v>
      </c>
      <c r="G13" s="182" t="s">
        <v>47</v>
      </c>
      <c r="H13" s="83">
        <v>0</v>
      </c>
      <c r="I13" s="199">
        <v>0</v>
      </c>
      <c r="J13" s="83">
        <v>0</v>
      </c>
      <c r="K13" s="199">
        <v>0</v>
      </c>
      <c r="L13" s="83">
        <v>0</v>
      </c>
      <c r="M13" s="199" t="s">
        <v>24</v>
      </c>
      <c r="N13" s="83">
        <v>0</v>
      </c>
      <c r="O13" s="199" t="s">
        <v>24</v>
      </c>
      <c r="P13" s="89"/>
      <c r="Q13" s="83">
        <v>0</v>
      </c>
      <c r="R13" s="199">
        <v>0</v>
      </c>
      <c r="S13" s="83">
        <v>0</v>
      </c>
      <c r="T13" s="199">
        <v>0</v>
      </c>
      <c r="U13" s="83" t="s">
        <v>24</v>
      </c>
      <c r="V13" s="199" t="s">
        <v>24</v>
      </c>
      <c r="W13" s="83" t="s">
        <v>24</v>
      </c>
      <c r="X13" s="199" t="s">
        <v>24</v>
      </c>
      <c r="Y13" s="89"/>
      <c r="Z13" s="83">
        <v>0</v>
      </c>
      <c r="AA13" s="199">
        <v>0</v>
      </c>
      <c r="AB13" s="83">
        <v>0</v>
      </c>
      <c r="AC13" s="199">
        <v>0</v>
      </c>
      <c r="AD13" s="83" t="s">
        <v>24</v>
      </c>
      <c r="AE13" s="199" t="s">
        <v>24</v>
      </c>
      <c r="AF13" s="83" t="s">
        <v>24</v>
      </c>
      <c r="AG13" s="199" t="s">
        <v>24</v>
      </c>
      <c r="AH13" s="89"/>
      <c r="AI13" s="83">
        <v>0</v>
      </c>
      <c r="AJ13" s="199">
        <v>0</v>
      </c>
      <c r="AK13" s="83">
        <v>0</v>
      </c>
      <c r="AL13" s="199">
        <v>0</v>
      </c>
      <c r="AM13" s="83" t="s">
        <v>24</v>
      </c>
      <c r="AN13" s="199" t="s">
        <v>24</v>
      </c>
      <c r="AO13" s="83" t="s">
        <v>24</v>
      </c>
      <c r="AP13" s="199" t="s">
        <v>24</v>
      </c>
      <c r="AQ13" s="89"/>
      <c r="AR13" s="83">
        <v>0</v>
      </c>
      <c r="AS13" s="199">
        <v>0</v>
      </c>
      <c r="AT13" s="83">
        <v>0</v>
      </c>
      <c r="AU13" s="199">
        <v>0</v>
      </c>
      <c r="AV13" s="83" t="s">
        <v>24</v>
      </c>
      <c r="AW13" s="199" t="s">
        <v>24</v>
      </c>
      <c r="AX13" s="83" t="s">
        <v>24</v>
      </c>
      <c r="AY13" s="199" t="s">
        <v>24</v>
      </c>
    </row>
    <row r="14" spans="1:51" s="31" customFormat="1">
      <c r="A14" s="182" t="s">
        <v>106</v>
      </c>
      <c r="B14" s="184">
        <v>659</v>
      </c>
      <c r="C14" s="187">
        <v>45460</v>
      </c>
      <c r="D14" s="190" t="s">
        <v>232</v>
      </c>
      <c r="E14" s="183" t="s">
        <v>49</v>
      </c>
      <c r="F14" s="182" t="s">
        <v>228</v>
      </c>
      <c r="G14" s="182" t="s">
        <v>47</v>
      </c>
      <c r="H14" s="83">
        <v>0</v>
      </c>
      <c r="I14" s="199">
        <v>0</v>
      </c>
      <c r="J14" s="83">
        <v>0</v>
      </c>
      <c r="K14" s="199">
        <v>0</v>
      </c>
      <c r="L14" s="83">
        <v>0</v>
      </c>
      <c r="M14" s="199">
        <v>-11.3</v>
      </c>
      <c r="N14" s="83">
        <v>0</v>
      </c>
      <c r="O14" s="199">
        <v>-11.3</v>
      </c>
      <c r="P14" s="89"/>
      <c r="Q14" s="83">
        <v>0</v>
      </c>
      <c r="R14" s="199">
        <v>0</v>
      </c>
      <c r="S14" s="83">
        <v>0</v>
      </c>
      <c r="T14" s="199">
        <v>0</v>
      </c>
      <c r="U14" s="83">
        <v>0</v>
      </c>
      <c r="V14" s="199">
        <v>-11.3</v>
      </c>
      <c r="W14" s="83">
        <v>0</v>
      </c>
      <c r="X14" s="199">
        <v>-11.3</v>
      </c>
      <c r="Y14" s="89"/>
      <c r="Z14" s="83">
        <v>0</v>
      </c>
      <c r="AA14" s="199">
        <v>0</v>
      </c>
      <c r="AB14" s="83">
        <v>0</v>
      </c>
      <c r="AC14" s="199">
        <v>0</v>
      </c>
      <c r="AD14" s="83">
        <v>-4.5999999999999996</v>
      </c>
      <c r="AE14" s="199">
        <v>-11.3</v>
      </c>
      <c r="AF14" s="83">
        <v>-4.5999999999999996</v>
      </c>
      <c r="AG14" s="199">
        <v>-11.3</v>
      </c>
      <c r="AH14" s="89"/>
      <c r="AI14" s="83">
        <v>0</v>
      </c>
      <c r="AJ14" s="199">
        <v>0</v>
      </c>
      <c r="AK14" s="83">
        <v>0</v>
      </c>
      <c r="AL14" s="199">
        <v>0</v>
      </c>
      <c r="AM14" s="83">
        <v>-6.6</v>
      </c>
      <c r="AN14" s="199">
        <v>-11.3</v>
      </c>
      <c r="AO14" s="83">
        <v>-6.6</v>
      </c>
      <c r="AP14" s="199">
        <v>-11.3</v>
      </c>
      <c r="AQ14" s="89"/>
      <c r="AR14" s="83">
        <v>0</v>
      </c>
      <c r="AS14" s="199">
        <v>0</v>
      </c>
      <c r="AT14" s="83">
        <v>0</v>
      </c>
      <c r="AU14" s="199">
        <v>0</v>
      </c>
      <c r="AV14" s="83">
        <v>-8.9</v>
      </c>
      <c r="AW14" s="199">
        <v>-11.3</v>
      </c>
      <c r="AX14" s="83">
        <v>-8.9</v>
      </c>
      <c r="AY14" s="199">
        <v>-11.3</v>
      </c>
    </row>
    <row r="15" spans="1:51" s="31" customFormat="1">
      <c r="A15" s="182" t="s">
        <v>106</v>
      </c>
      <c r="B15" s="184">
        <v>622</v>
      </c>
      <c r="C15" s="187">
        <v>45460</v>
      </c>
      <c r="D15" s="190" t="s">
        <v>232</v>
      </c>
      <c r="E15" s="183" t="s">
        <v>49</v>
      </c>
      <c r="F15" s="182" t="s">
        <v>229</v>
      </c>
      <c r="G15" s="182" t="s">
        <v>47</v>
      </c>
      <c r="H15" s="83">
        <v>0</v>
      </c>
      <c r="I15" s="199">
        <v>0</v>
      </c>
      <c r="J15" s="83">
        <v>0</v>
      </c>
      <c r="K15" s="199">
        <v>0</v>
      </c>
      <c r="L15" s="83">
        <v>0</v>
      </c>
      <c r="M15" s="199">
        <v>0</v>
      </c>
      <c r="N15" s="83">
        <v>0</v>
      </c>
      <c r="O15" s="199">
        <v>0</v>
      </c>
      <c r="P15" s="89"/>
      <c r="Q15" s="83">
        <v>0</v>
      </c>
      <c r="R15" s="199">
        <v>0</v>
      </c>
      <c r="S15" s="83">
        <v>0</v>
      </c>
      <c r="T15" s="199">
        <v>0</v>
      </c>
      <c r="U15" s="83">
        <v>0</v>
      </c>
      <c r="V15" s="199">
        <v>0</v>
      </c>
      <c r="W15" s="83">
        <v>0</v>
      </c>
      <c r="X15" s="199">
        <v>0</v>
      </c>
      <c r="Y15" s="89"/>
      <c r="Z15" s="83">
        <v>0</v>
      </c>
      <c r="AA15" s="199">
        <v>0</v>
      </c>
      <c r="AB15" s="83">
        <v>0</v>
      </c>
      <c r="AC15" s="199">
        <v>0</v>
      </c>
      <c r="AD15" s="83">
        <v>0</v>
      </c>
      <c r="AE15" s="199">
        <v>0</v>
      </c>
      <c r="AF15" s="83">
        <v>0</v>
      </c>
      <c r="AG15" s="199">
        <v>0</v>
      </c>
      <c r="AH15" s="89"/>
      <c r="AI15" s="83">
        <v>0</v>
      </c>
      <c r="AJ15" s="199">
        <v>0</v>
      </c>
      <c r="AK15" s="83">
        <v>0</v>
      </c>
      <c r="AL15" s="199">
        <v>0</v>
      </c>
      <c r="AM15" s="83">
        <v>0</v>
      </c>
      <c r="AN15" s="199">
        <v>0</v>
      </c>
      <c r="AO15" s="83">
        <v>0</v>
      </c>
      <c r="AP15" s="199">
        <v>0</v>
      </c>
      <c r="AQ15" s="89"/>
      <c r="AR15" s="83">
        <v>0</v>
      </c>
      <c r="AS15" s="199">
        <v>0</v>
      </c>
      <c r="AT15" s="83">
        <v>0</v>
      </c>
      <c r="AU15" s="199">
        <v>0</v>
      </c>
      <c r="AV15" s="83">
        <v>0</v>
      </c>
      <c r="AW15" s="199">
        <v>0</v>
      </c>
      <c r="AX15" s="83">
        <v>0</v>
      </c>
      <c r="AY15" s="199">
        <v>0</v>
      </c>
    </row>
    <row r="16" spans="1:51" s="31" customFormat="1">
      <c r="A16" s="182" t="s">
        <v>54</v>
      </c>
      <c r="B16" s="184">
        <v>664</v>
      </c>
      <c r="C16" s="187">
        <v>45460</v>
      </c>
      <c r="D16" s="190" t="s">
        <v>207</v>
      </c>
      <c r="E16" s="183" t="s">
        <v>250</v>
      </c>
      <c r="F16" s="182" t="s">
        <v>230</v>
      </c>
      <c r="G16" s="182" t="s">
        <v>47</v>
      </c>
      <c r="H16" s="83">
        <v>0</v>
      </c>
      <c r="I16" s="199">
        <v>0</v>
      </c>
      <c r="J16" s="83">
        <v>0</v>
      </c>
      <c r="K16" s="199">
        <v>0</v>
      </c>
      <c r="L16" s="83">
        <v>0</v>
      </c>
      <c r="M16" s="199" t="s">
        <v>25</v>
      </c>
      <c r="N16" s="83">
        <v>0</v>
      </c>
      <c r="O16" s="199" t="s">
        <v>25</v>
      </c>
      <c r="P16" s="89"/>
      <c r="Q16" s="83">
        <v>0</v>
      </c>
      <c r="R16" s="199">
        <v>0</v>
      </c>
      <c r="S16" s="83">
        <v>0</v>
      </c>
      <c r="T16" s="199">
        <v>0</v>
      </c>
      <c r="U16" s="83" t="s">
        <v>25</v>
      </c>
      <c r="V16" s="199" t="s">
        <v>25</v>
      </c>
      <c r="W16" s="83" t="s">
        <v>25</v>
      </c>
      <c r="X16" s="199" t="s">
        <v>25</v>
      </c>
      <c r="Y16" s="89"/>
      <c r="Z16" s="83">
        <v>0</v>
      </c>
      <c r="AA16" s="199">
        <v>0</v>
      </c>
      <c r="AB16" s="83">
        <v>0</v>
      </c>
      <c r="AC16" s="199">
        <v>0</v>
      </c>
      <c r="AD16" s="83" t="s">
        <v>25</v>
      </c>
      <c r="AE16" s="199" t="s">
        <v>25</v>
      </c>
      <c r="AF16" s="83" t="s">
        <v>25</v>
      </c>
      <c r="AG16" s="199" t="s">
        <v>25</v>
      </c>
      <c r="AH16" s="89"/>
      <c r="AI16" s="83">
        <v>0</v>
      </c>
      <c r="AJ16" s="199">
        <v>0</v>
      </c>
      <c r="AK16" s="83">
        <v>0</v>
      </c>
      <c r="AL16" s="199">
        <v>0</v>
      </c>
      <c r="AM16" s="83" t="s">
        <v>25</v>
      </c>
      <c r="AN16" s="199" t="s">
        <v>25</v>
      </c>
      <c r="AO16" s="83" t="s">
        <v>25</v>
      </c>
      <c r="AP16" s="199" t="s">
        <v>25</v>
      </c>
      <c r="AQ16" s="89"/>
      <c r="AR16" s="83">
        <v>0</v>
      </c>
      <c r="AS16" s="199">
        <v>0</v>
      </c>
      <c r="AT16" s="83">
        <v>0</v>
      </c>
      <c r="AU16" s="199">
        <v>0</v>
      </c>
      <c r="AV16" s="83" t="s">
        <v>25</v>
      </c>
      <c r="AW16" s="199" t="s">
        <v>25</v>
      </c>
      <c r="AX16" s="83" t="s">
        <v>25</v>
      </c>
      <c r="AY16" s="199" t="s">
        <v>25</v>
      </c>
    </row>
    <row r="17" spans="1:51" s="31" customFormat="1">
      <c r="A17" s="182" t="s">
        <v>106</v>
      </c>
      <c r="B17" s="184">
        <v>623</v>
      </c>
      <c r="C17" s="187">
        <v>45460</v>
      </c>
      <c r="D17" s="190" t="s">
        <v>232</v>
      </c>
      <c r="E17" s="183" t="s">
        <v>49</v>
      </c>
      <c r="F17" s="182" t="s">
        <v>233</v>
      </c>
      <c r="G17" s="182" t="s">
        <v>47</v>
      </c>
      <c r="H17" s="83">
        <v>0</v>
      </c>
      <c r="I17" s="199">
        <v>0</v>
      </c>
      <c r="J17" s="83">
        <v>0</v>
      </c>
      <c r="K17" s="199">
        <v>0</v>
      </c>
      <c r="L17" s="83">
        <v>0</v>
      </c>
      <c r="M17" s="199" t="s">
        <v>26</v>
      </c>
      <c r="N17" s="83">
        <v>0</v>
      </c>
      <c r="O17" s="199" t="s">
        <v>26</v>
      </c>
      <c r="P17" s="89"/>
      <c r="Q17" s="83">
        <v>0</v>
      </c>
      <c r="R17" s="199">
        <v>0</v>
      </c>
      <c r="S17" s="83">
        <v>0</v>
      </c>
      <c r="T17" s="199">
        <v>0</v>
      </c>
      <c r="U17" s="83" t="s">
        <v>26</v>
      </c>
      <c r="V17" s="199" t="s">
        <v>26</v>
      </c>
      <c r="W17" s="83" t="s">
        <v>26</v>
      </c>
      <c r="X17" s="199" t="s">
        <v>26</v>
      </c>
      <c r="Y17" s="89"/>
      <c r="Z17" s="83">
        <v>0</v>
      </c>
      <c r="AA17" s="199">
        <v>0</v>
      </c>
      <c r="AB17" s="83">
        <v>0</v>
      </c>
      <c r="AC17" s="199">
        <v>0</v>
      </c>
      <c r="AD17" s="83" t="s">
        <v>26</v>
      </c>
      <c r="AE17" s="199" t="s">
        <v>26</v>
      </c>
      <c r="AF17" s="83" t="s">
        <v>26</v>
      </c>
      <c r="AG17" s="199" t="s">
        <v>26</v>
      </c>
      <c r="AH17" s="89"/>
      <c r="AI17" s="83">
        <v>0</v>
      </c>
      <c r="AJ17" s="199">
        <v>0</v>
      </c>
      <c r="AK17" s="83">
        <v>0</v>
      </c>
      <c r="AL17" s="199">
        <v>0</v>
      </c>
      <c r="AM17" s="83" t="s">
        <v>26</v>
      </c>
      <c r="AN17" s="199" t="s">
        <v>26</v>
      </c>
      <c r="AO17" s="83" t="s">
        <v>26</v>
      </c>
      <c r="AP17" s="199" t="s">
        <v>26</v>
      </c>
      <c r="AQ17" s="89"/>
      <c r="AR17" s="83">
        <v>0</v>
      </c>
      <c r="AS17" s="199">
        <v>0</v>
      </c>
      <c r="AT17" s="83">
        <v>0</v>
      </c>
      <c r="AU17" s="199">
        <v>0</v>
      </c>
      <c r="AV17" s="83" t="s">
        <v>26</v>
      </c>
      <c r="AW17" s="199" t="s">
        <v>26</v>
      </c>
      <c r="AX17" s="83" t="s">
        <v>26</v>
      </c>
      <c r="AY17" s="199" t="s">
        <v>26</v>
      </c>
    </row>
    <row r="18" spans="1:51" s="31" customFormat="1">
      <c r="A18" s="182" t="s">
        <v>277</v>
      </c>
      <c r="B18" s="184">
        <v>669</v>
      </c>
      <c r="C18" s="187">
        <v>45460</v>
      </c>
      <c r="D18" s="190" t="s">
        <v>208</v>
      </c>
      <c r="E18" s="183" t="s">
        <v>251</v>
      </c>
      <c r="F18" s="182" t="s">
        <v>188</v>
      </c>
      <c r="G18" s="182" t="s">
        <v>47</v>
      </c>
      <c r="H18" s="83">
        <v>0</v>
      </c>
      <c r="I18" s="199">
        <v>0</v>
      </c>
      <c r="J18" s="83">
        <v>0</v>
      </c>
      <c r="K18" s="199">
        <v>0</v>
      </c>
      <c r="L18" s="83">
        <v>0</v>
      </c>
      <c r="M18" s="199">
        <v>0</v>
      </c>
      <c r="N18" s="83">
        <v>0</v>
      </c>
      <c r="O18" s="199">
        <v>0</v>
      </c>
      <c r="P18" s="89"/>
      <c r="Q18" s="83">
        <v>0</v>
      </c>
      <c r="R18" s="199">
        <v>0</v>
      </c>
      <c r="S18" s="83">
        <v>0</v>
      </c>
      <c r="T18" s="199">
        <v>0</v>
      </c>
      <c r="U18" s="83">
        <v>0</v>
      </c>
      <c r="V18" s="199">
        <v>0</v>
      </c>
      <c r="W18" s="83">
        <v>0</v>
      </c>
      <c r="X18" s="199">
        <v>0</v>
      </c>
      <c r="Y18" s="89"/>
      <c r="Z18" s="83">
        <v>0</v>
      </c>
      <c r="AA18" s="199">
        <v>0</v>
      </c>
      <c r="AB18" s="83">
        <v>0</v>
      </c>
      <c r="AC18" s="199">
        <v>0</v>
      </c>
      <c r="AD18" s="83">
        <v>0</v>
      </c>
      <c r="AE18" s="199">
        <v>0</v>
      </c>
      <c r="AF18" s="83">
        <v>0</v>
      </c>
      <c r="AG18" s="199">
        <v>0</v>
      </c>
      <c r="AH18" s="89"/>
      <c r="AI18" s="83">
        <v>0</v>
      </c>
      <c r="AJ18" s="199">
        <v>0</v>
      </c>
      <c r="AK18" s="83">
        <v>0</v>
      </c>
      <c r="AL18" s="199">
        <v>0</v>
      </c>
      <c r="AM18" s="83">
        <v>0</v>
      </c>
      <c r="AN18" s="199">
        <v>0</v>
      </c>
      <c r="AO18" s="83">
        <v>0</v>
      </c>
      <c r="AP18" s="199">
        <v>0</v>
      </c>
      <c r="AQ18" s="89"/>
      <c r="AR18" s="83">
        <v>0</v>
      </c>
      <c r="AS18" s="199">
        <v>0</v>
      </c>
      <c r="AT18" s="83">
        <v>0</v>
      </c>
      <c r="AU18" s="199">
        <v>0</v>
      </c>
      <c r="AV18" s="83">
        <v>0</v>
      </c>
      <c r="AW18" s="199">
        <v>0</v>
      </c>
      <c r="AX18" s="83">
        <v>0</v>
      </c>
      <c r="AY18" s="199">
        <v>0</v>
      </c>
    </row>
    <row r="19" spans="1:51" s="31" customFormat="1">
      <c r="A19" s="182" t="s">
        <v>176</v>
      </c>
      <c r="B19" s="184">
        <v>627</v>
      </c>
      <c r="C19" s="187">
        <v>45460</v>
      </c>
      <c r="D19" s="190" t="s">
        <v>217</v>
      </c>
      <c r="E19" s="183" t="s">
        <v>189</v>
      </c>
      <c r="F19" s="182" t="s">
        <v>189</v>
      </c>
      <c r="G19" s="182" t="s">
        <v>47</v>
      </c>
      <c r="H19" s="83">
        <v>0</v>
      </c>
      <c r="I19" s="199">
        <v>0</v>
      </c>
      <c r="J19" s="83">
        <v>0</v>
      </c>
      <c r="K19" s="199">
        <v>0</v>
      </c>
      <c r="L19" s="83" t="s">
        <v>25</v>
      </c>
      <c r="M19" s="199" t="s">
        <v>25</v>
      </c>
      <c r="N19" s="83" t="s">
        <v>25</v>
      </c>
      <c r="O19" s="199" t="s">
        <v>25</v>
      </c>
      <c r="P19" s="89"/>
      <c r="Q19" s="83">
        <v>0</v>
      </c>
      <c r="R19" s="199">
        <v>0</v>
      </c>
      <c r="S19" s="83">
        <v>0</v>
      </c>
      <c r="T19" s="199">
        <v>0</v>
      </c>
      <c r="U19" s="83" t="s">
        <v>25</v>
      </c>
      <c r="V19" s="199" t="s">
        <v>25</v>
      </c>
      <c r="W19" s="83" t="s">
        <v>25</v>
      </c>
      <c r="X19" s="199" t="s">
        <v>25</v>
      </c>
      <c r="Y19" s="89"/>
      <c r="Z19" s="83">
        <v>0</v>
      </c>
      <c r="AA19" s="199">
        <v>0</v>
      </c>
      <c r="AB19" s="83">
        <v>0</v>
      </c>
      <c r="AC19" s="199">
        <v>0</v>
      </c>
      <c r="AD19" s="83" t="s">
        <v>25</v>
      </c>
      <c r="AE19" s="199" t="s">
        <v>25</v>
      </c>
      <c r="AF19" s="83" t="s">
        <v>25</v>
      </c>
      <c r="AG19" s="199" t="s">
        <v>25</v>
      </c>
      <c r="AH19" s="89"/>
      <c r="AI19" s="83">
        <v>0</v>
      </c>
      <c r="AJ19" s="199">
        <v>0</v>
      </c>
      <c r="AK19" s="83">
        <v>0</v>
      </c>
      <c r="AL19" s="199">
        <v>0</v>
      </c>
      <c r="AM19" s="83" t="s">
        <v>25</v>
      </c>
      <c r="AN19" s="199" t="s">
        <v>25</v>
      </c>
      <c r="AO19" s="83" t="s">
        <v>25</v>
      </c>
      <c r="AP19" s="199" t="s">
        <v>25</v>
      </c>
      <c r="AQ19" s="89"/>
      <c r="AR19" s="83">
        <v>0</v>
      </c>
      <c r="AS19" s="199">
        <v>0</v>
      </c>
      <c r="AT19" s="83">
        <v>0</v>
      </c>
      <c r="AU19" s="199">
        <v>0</v>
      </c>
      <c r="AV19" s="83" t="s">
        <v>25</v>
      </c>
      <c r="AW19" s="199" t="s">
        <v>25</v>
      </c>
      <c r="AX19" s="83" t="s">
        <v>25</v>
      </c>
      <c r="AY19" s="199" t="s">
        <v>25</v>
      </c>
    </row>
    <row r="20" spans="1:51" s="31" customFormat="1">
      <c r="A20" s="182" t="s">
        <v>106</v>
      </c>
      <c r="B20" s="184">
        <v>469</v>
      </c>
      <c r="C20" s="187">
        <v>45460</v>
      </c>
      <c r="D20" s="190" t="s">
        <v>97</v>
      </c>
      <c r="E20" s="183" t="s">
        <v>49</v>
      </c>
      <c r="F20" s="182" t="s">
        <v>116</v>
      </c>
      <c r="G20" s="182" t="s">
        <v>47</v>
      </c>
      <c r="H20" s="83">
        <v>0</v>
      </c>
      <c r="I20" s="199">
        <v>0</v>
      </c>
      <c r="J20" s="83">
        <v>0</v>
      </c>
      <c r="K20" s="199">
        <v>0</v>
      </c>
      <c r="L20" s="83">
        <v>0</v>
      </c>
      <c r="M20" s="199">
        <v>-1.3</v>
      </c>
      <c r="N20" s="83">
        <v>0</v>
      </c>
      <c r="O20" s="199">
        <v>-1.3</v>
      </c>
      <c r="P20" s="89"/>
      <c r="Q20" s="83">
        <v>0</v>
      </c>
      <c r="R20" s="199">
        <v>0</v>
      </c>
      <c r="S20" s="83">
        <v>0</v>
      </c>
      <c r="T20" s="199">
        <v>0</v>
      </c>
      <c r="U20" s="83">
        <v>-0.5</v>
      </c>
      <c r="V20" s="199">
        <v>-1.3</v>
      </c>
      <c r="W20" s="83">
        <v>-0.5</v>
      </c>
      <c r="X20" s="199">
        <v>-1.3</v>
      </c>
      <c r="Y20" s="89"/>
      <c r="Z20" s="83">
        <v>0</v>
      </c>
      <c r="AA20" s="199">
        <v>0</v>
      </c>
      <c r="AB20" s="83">
        <v>0</v>
      </c>
      <c r="AC20" s="199">
        <v>0</v>
      </c>
      <c r="AD20" s="83">
        <v>-0.7</v>
      </c>
      <c r="AE20" s="199">
        <v>-1.3</v>
      </c>
      <c r="AF20" s="83">
        <v>-0.7</v>
      </c>
      <c r="AG20" s="199">
        <v>-1.3</v>
      </c>
      <c r="AH20" s="89"/>
      <c r="AI20" s="83">
        <v>0</v>
      </c>
      <c r="AJ20" s="199">
        <v>0</v>
      </c>
      <c r="AK20" s="83">
        <v>0</v>
      </c>
      <c r="AL20" s="199">
        <v>0</v>
      </c>
      <c r="AM20" s="83">
        <v>-0.8</v>
      </c>
      <c r="AN20" s="199">
        <v>-1.3</v>
      </c>
      <c r="AO20" s="83">
        <v>-0.8</v>
      </c>
      <c r="AP20" s="199">
        <v>-1.3</v>
      </c>
      <c r="AQ20" s="89"/>
      <c r="AR20" s="83">
        <v>0</v>
      </c>
      <c r="AS20" s="199">
        <v>0</v>
      </c>
      <c r="AT20" s="83">
        <v>0</v>
      </c>
      <c r="AU20" s="199">
        <v>0</v>
      </c>
      <c r="AV20" s="83">
        <v>-1.3</v>
      </c>
      <c r="AW20" s="199">
        <v>-1.3</v>
      </c>
      <c r="AX20" s="83">
        <v>-1.3</v>
      </c>
      <c r="AY20" s="199">
        <v>-1.3</v>
      </c>
    </row>
    <row r="21" spans="1:51" s="31" customFormat="1">
      <c r="A21" s="182"/>
      <c r="B21" s="184"/>
      <c r="C21" s="187"/>
      <c r="D21" s="190"/>
      <c r="E21" s="183"/>
      <c r="F21" s="182"/>
      <c r="G21" s="176" t="s">
        <v>5</v>
      </c>
      <c r="H21" s="178">
        <f t="shared" ref="H21:O21" si="0">SUM(H8:H20)</f>
        <v>0</v>
      </c>
      <c r="I21" s="168">
        <f t="shared" si="0"/>
        <v>0</v>
      </c>
      <c r="J21" s="178">
        <f t="shared" si="0"/>
        <v>0</v>
      </c>
      <c r="K21" s="168">
        <f t="shared" si="0"/>
        <v>0</v>
      </c>
      <c r="L21" s="178">
        <f t="shared" si="0"/>
        <v>-2.9</v>
      </c>
      <c r="M21" s="168">
        <f t="shared" si="0"/>
        <v>-16.400000000000002</v>
      </c>
      <c r="N21" s="178">
        <f t="shared" si="0"/>
        <v>-2.9</v>
      </c>
      <c r="O21" s="168">
        <f t="shared" si="0"/>
        <v>-16.400000000000002</v>
      </c>
      <c r="P21" s="180"/>
      <c r="Q21" s="178">
        <f t="shared" ref="Q21:X21" si="1">SUM(Q8:Q20)</f>
        <v>0</v>
      </c>
      <c r="R21" s="168">
        <f t="shared" si="1"/>
        <v>0</v>
      </c>
      <c r="S21" s="178">
        <f t="shared" si="1"/>
        <v>0</v>
      </c>
      <c r="T21" s="168">
        <f t="shared" si="1"/>
        <v>0</v>
      </c>
      <c r="U21" s="178">
        <f t="shared" si="1"/>
        <v>-4.3</v>
      </c>
      <c r="V21" s="168">
        <f t="shared" si="1"/>
        <v>-16.400000000000002</v>
      </c>
      <c r="W21" s="178">
        <f t="shared" si="1"/>
        <v>-4.3</v>
      </c>
      <c r="X21" s="168">
        <f t="shared" si="1"/>
        <v>-16.400000000000002</v>
      </c>
      <c r="Y21" s="180"/>
      <c r="Z21" s="178">
        <f t="shared" ref="Z21:AG21" si="2">SUM(Z8:Z20)</f>
        <v>0</v>
      </c>
      <c r="AA21" s="168">
        <f t="shared" si="2"/>
        <v>0</v>
      </c>
      <c r="AB21" s="178">
        <f t="shared" si="2"/>
        <v>0</v>
      </c>
      <c r="AC21" s="168">
        <f t="shared" si="2"/>
        <v>0</v>
      </c>
      <c r="AD21" s="178">
        <f t="shared" si="2"/>
        <v>-9.5</v>
      </c>
      <c r="AE21" s="168">
        <f t="shared" si="2"/>
        <v>-16.8</v>
      </c>
      <c r="AF21" s="178">
        <f t="shared" si="2"/>
        <v>-9.5</v>
      </c>
      <c r="AG21" s="168">
        <f t="shared" si="2"/>
        <v>-16.8</v>
      </c>
      <c r="AH21" s="180"/>
      <c r="AI21" s="178">
        <f t="shared" ref="AI21:AP21" si="3">SUM(AI8:AI20)</f>
        <v>0</v>
      </c>
      <c r="AJ21" s="168">
        <f t="shared" si="3"/>
        <v>0</v>
      </c>
      <c r="AK21" s="178">
        <f t="shared" si="3"/>
        <v>0</v>
      </c>
      <c r="AL21" s="168">
        <f t="shared" si="3"/>
        <v>0</v>
      </c>
      <c r="AM21" s="178">
        <f t="shared" si="3"/>
        <v>-16.7</v>
      </c>
      <c r="AN21" s="168">
        <f t="shared" si="3"/>
        <v>-21.900000000000002</v>
      </c>
      <c r="AO21" s="178">
        <f t="shared" si="3"/>
        <v>-16.7</v>
      </c>
      <c r="AP21" s="168">
        <f t="shared" si="3"/>
        <v>-21.900000000000002</v>
      </c>
      <c r="AQ21" s="180"/>
      <c r="AR21" s="178">
        <f t="shared" ref="AR21:AY21" si="4">SUM(AR8:AR20)</f>
        <v>0</v>
      </c>
      <c r="AS21" s="168">
        <f t="shared" si="4"/>
        <v>0</v>
      </c>
      <c r="AT21" s="178">
        <f t="shared" si="4"/>
        <v>0</v>
      </c>
      <c r="AU21" s="168">
        <f t="shared" si="4"/>
        <v>0</v>
      </c>
      <c r="AV21" s="178">
        <f t="shared" si="4"/>
        <v>-23.1</v>
      </c>
      <c r="AW21" s="168">
        <f t="shared" si="4"/>
        <v>-25.500000000000004</v>
      </c>
      <c r="AX21" s="178">
        <f t="shared" si="4"/>
        <v>-23.1</v>
      </c>
      <c r="AY21" s="168">
        <f t="shared" si="4"/>
        <v>-25.500000000000004</v>
      </c>
    </row>
    <row r="22" spans="1:51" s="31" customFormat="1">
      <c r="A22" s="182"/>
      <c r="B22" s="184"/>
      <c r="C22" s="187"/>
      <c r="D22" s="190"/>
      <c r="E22" s="183"/>
      <c r="F22" s="182"/>
      <c r="G22" s="182"/>
      <c r="H22" s="178"/>
      <c r="I22" s="168"/>
      <c r="J22" s="178"/>
      <c r="K22" s="168"/>
      <c r="L22" s="178"/>
      <c r="M22" s="168"/>
      <c r="N22" s="178"/>
      <c r="O22" s="168"/>
      <c r="P22" s="180"/>
      <c r="Q22" s="178"/>
      <c r="R22" s="168"/>
      <c r="S22" s="178"/>
      <c r="T22" s="168"/>
      <c r="U22" s="178"/>
      <c r="V22" s="168"/>
      <c r="W22" s="178"/>
      <c r="X22" s="168"/>
      <c r="Y22" s="180"/>
      <c r="Z22" s="178"/>
      <c r="AA22" s="168"/>
      <c r="AB22" s="178"/>
      <c r="AC22" s="168"/>
      <c r="AD22" s="178"/>
      <c r="AE22" s="168"/>
      <c r="AF22" s="178"/>
      <c r="AG22" s="168"/>
      <c r="AH22" s="180"/>
      <c r="AI22" s="178"/>
      <c r="AJ22" s="168"/>
      <c r="AK22" s="178"/>
      <c r="AL22" s="168"/>
      <c r="AM22" s="178"/>
      <c r="AN22" s="168"/>
      <c r="AO22" s="178"/>
      <c r="AP22" s="168"/>
      <c r="AQ22" s="180"/>
      <c r="AR22" s="178"/>
      <c r="AS22" s="168"/>
      <c r="AT22" s="178"/>
      <c r="AU22" s="168"/>
      <c r="AV22" s="178"/>
      <c r="AW22" s="168"/>
      <c r="AX22" s="178"/>
      <c r="AY22" s="168"/>
    </row>
    <row r="23" spans="1:51" s="31" customFormat="1">
      <c r="A23" s="182" t="s">
        <v>177</v>
      </c>
      <c r="B23" s="184">
        <v>608</v>
      </c>
      <c r="C23" s="187">
        <v>45460</v>
      </c>
      <c r="D23" s="190" t="s">
        <v>209</v>
      </c>
      <c r="E23" s="183" t="s">
        <v>252</v>
      </c>
      <c r="F23" s="182" t="s">
        <v>235</v>
      </c>
      <c r="G23" s="166" t="s">
        <v>46</v>
      </c>
      <c r="H23" s="83">
        <v>0</v>
      </c>
      <c r="I23" s="199">
        <v>0</v>
      </c>
      <c r="J23" s="83">
        <v>0</v>
      </c>
      <c r="K23" s="199">
        <v>0</v>
      </c>
      <c r="L23" s="83">
        <v>0</v>
      </c>
      <c r="M23" s="199">
        <v>0</v>
      </c>
      <c r="N23" s="83">
        <v>0</v>
      </c>
      <c r="O23" s="199">
        <v>0</v>
      </c>
      <c r="P23" s="85"/>
      <c r="Q23" s="83">
        <v>0</v>
      </c>
      <c r="R23" s="199">
        <v>0</v>
      </c>
      <c r="S23" s="83">
        <v>0</v>
      </c>
      <c r="T23" s="199">
        <v>0</v>
      </c>
      <c r="U23" s="83">
        <v>0</v>
      </c>
      <c r="V23" s="199">
        <v>0</v>
      </c>
      <c r="W23" s="83">
        <v>0</v>
      </c>
      <c r="X23" s="199">
        <v>0</v>
      </c>
      <c r="Y23" s="85"/>
      <c r="Z23" s="83">
        <v>0</v>
      </c>
      <c r="AA23" s="199">
        <v>0</v>
      </c>
      <c r="AB23" s="83">
        <v>0</v>
      </c>
      <c r="AC23" s="199">
        <v>0</v>
      </c>
      <c r="AD23" s="83">
        <v>0</v>
      </c>
      <c r="AE23" s="199">
        <v>0</v>
      </c>
      <c r="AF23" s="83">
        <v>0</v>
      </c>
      <c r="AG23" s="199">
        <v>0</v>
      </c>
      <c r="AH23" s="85"/>
      <c r="AI23" s="83">
        <v>0</v>
      </c>
      <c r="AJ23" s="199">
        <v>0</v>
      </c>
      <c r="AK23" s="83">
        <v>0</v>
      </c>
      <c r="AL23" s="199">
        <v>0</v>
      </c>
      <c r="AM23" s="83">
        <v>0</v>
      </c>
      <c r="AN23" s="199">
        <v>0</v>
      </c>
      <c r="AO23" s="83">
        <v>0</v>
      </c>
      <c r="AP23" s="199">
        <v>0</v>
      </c>
      <c r="AQ23" s="85"/>
      <c r="AR23" s="83">
        <v>0</v>
      </c>
      <c r="AS23" s="199">
        <v>0</v>
      </c>
      <c r="AT23" s="83">
        <v>0</v>
      </c>
      <c r="AU23" s="199">
        <v>0</v>
      </c>
      <c r="AV23" s="83">
        <v>0</v>
      </c>
      <c r="AW23" s="199">
        <v>0</v>
      </c>
      <c r="AX23" s="83">
        <v>0</v>
      </c>
      <c r="AY23" s="199">
        <v>0</v>
      </c>
    </row>
    <row r="24" spans="1:51" s="31" customFormat="1">
      <c r="A24" s="182" t="s">
        <v>177</v>
      </c>
      <c r="B24" s="184">
        <v>608</v>
      </c>
      <c r="C24" s="187">
        <v>45460</v>
      </c>
      <c r="D24" s="190" t="s">
        <v>237</v>
      </c>
      <c r="E24" s="183" t="s">
        <v>252</v>
      </c>
      <c r="F24" s="182" t="s">
        <v>236</v>
      </c>
      <c r="G24" s="182" t="s">
        <v>46</v>
      </c>
      <c r="H24" s="83">
        <v>-26.9</v>
      </c>
      <c r="I24" s="199">
        <v>-29</v>
      </c>
      <c r="J24" s="83">
        <v>0</v>
      </c>
      <c r="K24" s="199">
        <v>0</v>
      </c>
      <c r="L24" s="83">
        <v>26.9</v>
      </c>
      <c r="M24" s="199">
        <v>29</v>
      </c>
      <c r="N24" s="83">
        <v>0</v>
      </c>
      <c r="O24" s="199">
        <v>0</v>
      </c>
      <c r="P24" s="85"/>
      <c r="Q24" s="83">
        <v>-29.3</v>
      </c>
      <c r="R24" s="199">
        <v>-29.3</v>
      </c>
      <c r="S24" s="83">
        <v>0</v>
      </c>
      <c r="T24" s="199">
        <v>0</v>
      </c>
      <c r="U24" s="83">
        <v>29.3</v>
      </c>
      <c r="V24" s="199">
        <v>29.3</v>
      </c>
      <c r="W24" s="83">
        <v>0</v>
      </c>
      <c r="X24" s="199">
        <v>0</v>
      </c>
      <c r="Y24" s="85"/>
      <c r="Z24" s="83">
        <v>-29.5</v>
      </c>
      <c r="AA24" s="199">
        <v>-29.5</v>
      </c>
      <c r="AB24" s="83">
        <v>0</v>
      </c>
      <c r="AC24" s="199">
        <v>0</v>
      </c>
      <c r="AD24" s="83">
        <v>29.5</v>
      </c>
      <c r="AE24" s="199">
        <v>29.5</v>
      </c>
      <c r="AF24" s="83">
        <v>0</v>
      </c>
      <c r="AG24" s="199">
        <v>0</v>
      </c>
      <c r="AH24" s="85"/>
      <c r="AI24" s="83">
        <v>-29.6</v>
      </c>
      <c r="AJ24" s="199">
        <v>-29.6</v>
      </c>
      <c r="AK24" s="83">
        <v>0</v>
      </c>
      <c r="AL24" s="199">
        <v>0</v>
      </c>
      <c r="AM24" s="83">
        <v>29.6</v>
      </c>
      <c r="AN24" s="199">
        <v>29.6</v>
      </c>
      <c r="AO24" s="83">
        <v>0</v>
      </c>
      <c r="AP24" s="199">
        <v>0</v>
      </c>
      <c r="AQ24" s="85"/>
      <c r="AR24" s="83">
        <v>-29.8</v>
      </c>
      <c r="AS24" s="199">
        <v>-29.8</v>
      </c>
      <c r="AT24" s="83">
        <v>0</v>
      </c>
      <c r="AU24" s="199">
        <v>0</v>
      </c>
      <c r="AV24" s="83">
        <v>29.8</v>
      </c>
      <c r="AW24" s="199">
        <v>29.8</v>
      </c>
      <c r="AX24" s="83">
        <v>0</v>
      </c>
      <c r="AY24" s="199">
        <v>0</v>
      </c>
    </row>
    <row r="25" spans="1:51" s="31" customFormat="1">
      <c r="A25" s="182" t="s">
        <v>119</v>
      </c>
      <c r="B25" s="184">
        <v>671</v>
      </c>
      <c r="C25" s="187">
        <v>45460</v>
      </c>
      <c r="D25" s="190" t="s">
        <v>142</v>
      </c>
      <c r="E25" s="183" t="s">
        <v>158</v>
      </c>
      <c r="F25" s="182" t="s">
        <v>239</v>
      </c>
      <c r="G25" s="182" t="s">
        <v>46</v>
      </c>
      <c r="H25" s="83" t="s">
        <v>21</v>
      </c>
      <c r="I25" s="199" t="s">
        <v>21</v>
      </c>
      <c r="J25" s="83" t="s">
        <v>21</v>
      </c>
      <c r="K25" s="199" t="s">
        <v>21</v>
      </c>
      <c r="L25" s="83">
        <v>0.1</v>
      </c>
      <c r="M25" s="199">
        <v>0.1</v>
      </c>
      <c r="N25" s="83">
        <v>0.1</v>
      </c>
      <c r="O25" s="199">
        <v>0.1</v>
      </c>
      <c r="P25" s="85"/>
      <c r="Q25" s="83" t="s">
        <v>21</v>
      </c>
      <c r="R25" s="199" t="s">
        <v>21</v>
      </c>
      <c r="S25" s="83" t="s">
        <v>21</v>
      </c>
      <c r="T25" s="199" t="s">
        <v>21</v>
      </c>
      <c r="U25" s="83">
        <v>0.1</v>
      </c>
      <c r="V25" s="199">
        <v>0.1</v>
      </c>
      <c r="W25" s="83">
        <v>0.1</v>
      </c>
      <c r="X25" s="199">
        <v>0.1</v>
      </c>
      <c r="Y25" s="85"/>
      <c r="Z25" s="83" t="s">
        <v>21</v>
      </c>
      <c r="AA25" s="199" t="s">
        <v>21</v>
      </c>
      <c r="AB25" s="83" t="s">
        <v>21</v>
      </c>
      <c r="AC25" s="199" t="s">
        <v>21</v>
      </c>
      <c r="AD25" s="83">
        <v>0.1</v>
      </c>
      <c r="AE25" s="199">
        <v>0.1</v>
      </c>
      <c r="AF25" s="83">
        <v>0.1</v>
      </c>
      <c r="AG25" s="199">
        <v>0.1</v>
      </c>
      <c r="AH25" s="85"/>
      <c r="AI25" s="83" t="s">
        <v>21</v>
      </c>
      <c r="AJ25" s="199" t="s">
        <v>21</v>
      </c>
      <c r="AK25" s="83" t="s">
        <v>21</v>
      </c>
      <c r="AL25" s="199" t="s">
        <v>21</v>
      </c>
      <c r="AM25" s="83">
        <v>0.1</v>
      </c>
      <c r="AN25" s="199">
        <v>0.1</v>
      </c>
      <c r="AO25" s="83">
        <v>0.1</v>
      </c>
      <c r="AP25" s="199">
        <v>0.1</v>
      </c>
      <c r="AQ25" s="85"/>
      <c r="AR25" s="83" t="s">
        <v>21</v>
      </c>
      <c r="AS25" s="199" t="s">
        <v>21</v>
      </c>
      <c r="AT25" s="83" t="s">
        <v>21</v>
      </c>
      <c r="AU25" s="199" t="s">
        <v>21</v>
      </c>
      <c r="AV25" s="83">
        <v>0.1</v>
      </c>
      <c r="AW25" s="199">
        <v>0.1</v>
      </c>
      <c r="AX25" s="83">
        <v>0.1</v>
      </c>
      <c r="AY25" s="199">
        <v>0.1</v>
      </c>
    </row>
    <row r="26" spans="1:51" s="31" customFormat="1">
      <c r="A26" s="182"/>
      <c r="B26" s="184"/>
      <c r="C26" s="187"/>
      <c r="D26" s="190"/>
      <c r="E26" s="183"/>
      <c r="F26" s="182"/>
      <c r="G26" s="176" t="s">
        <v>5</v>
      </c>
      <c r="H26" s="178">
        <f t="shared" ref="H26:O26" si="5">SUM(H23:H25)</f>
        <v>-26.9</v>
      </c>
      <c r="I26" s="168">
        <f t="shared" si="5"/>
        <v>-29</v>
      </c>
      <c r="J26" s="178">
        <f t="shared" si="5"/>
        <v>0</v>
      </c>
      <c r="K26" s="168">
        <f t="shared" si="5"/>
        <v>0</v>
      </c>
      <c r="L26" s="178">
        <f t="shared" si="5"/>
        <v>27</v>
      </c>
      <c r="M26" s="168">
        <f t="shared" si="5"/>
        <v>29.1</v>
      </c>
      <c r="N26" s="178">
        <f t="shared" si="5"/>
        <v>0.1</v>
      </c>
      <c r="O26" s="168">
        <f t="shared" si="5"/>
        <v>0.1</v>
      </c>
      <c r="P26" s="178"/>
      <c r="Q26" s="178">
        <f t="shared" ref="Q26:X26" si="6">SUM(Q23:Q25)</f>
        <v>-29.3</v>
      </c>
      <c r="R26" s="168">
        <f t="shared" si="6"/>
        <v>-29.3</v>
      </c>
      <c r="S26" s="178">
        <f t="shared" si="6"/>
        <v>0</v>
      </c>
      <c r="T26" s="168">
        <f t="shared" si="6"/>
        <v>0</v>
      </c>
      <c r="U26" s="178">
        <f t="shared" si="6"/>
        <v>29.400000000000002</v>
      </c>
      <c r="V26" s="168">
        <f t="shared" si="6"/>
        <v>29.400000000000002</v>
      </c>
      <c r="W26" s="178">
        <f t="shared" si="6"/>
        <v>0.1</v>
      </c>
      <c r="X26" s="168">
        <f t="shared" si="6"/>
        <v>0.1</v>
      </c>
      <c r="Y26" s="180"/>
      <c r="Z26" s="178">
        <f t="shared" ref="Z26:AG26" si="7">SUM(Z23:Z25)</f>
        <v>-29.5</v>
      </c>
      <c r="AA26" s="168">
        <f t="shared" si="7"/>
        <v>-29.5</v>
      </c>
      <c r="AB26" s="178">
        <f t="shared" si="7"/>
        <v>0</v>
      </c>
      <c r="AC26" s="168">
        <f t="shared" si="7"/>
        <v>0</v>
      </c>
      <c r="AD26" s="178">
        <f t="shared" si="7"/>
        <v>29.6</v>
      </c>
      <c r="AE26" s="168">
        <f t="shared" si="7"/>
        <v>29.6</v>
      </c>
      <c r="AF26" s="178">
        <f t="shared" si="7"/>
        <v>0.1</v>
      </c>
      <c r="AG26" s="168">
        <f t="shared" si="7"/>
        <v>0.1</v>
      </c>
      <c r="AH26" s="180"/>
      <c r="AI26" s="178">
        <f t="shared" ref="AI26:AP26" si="8">SUM(AI23:AI25)</f>
        <v>-29.6</v>
      </c>
      <c r="AJ26" s="168">
        <f t="shared" si="8"/>
        <v>-29.6</v>
      </c>
      <c r="AK26" s="178">
        <f t="shared" si="8"/>
        <v>0</v>
      </c>
      <c r="AL26" s="168">
        <f t="shared" si="8"/>
        <v>0</v>
      </c>
      <c r="AM26" s="178">
        <f t="shared" si="8"/>
        <v>29.700000000000003</v>
      </c>
      <c r="AN26" s="168">
        <f t="shared" si="8"/>
        <v>29.700000000000003</v>
      </c>
      <c r="AO26" s="178">
        <f t="shared" si="8"/>
        <v>0.1</v>
      </c>
      <c r="AP26" s="168">
        <f t="shared" si="8"/>
        <v>0.1</v>
      </c>
      <c r="AQ26" s="180"/>
      <c r="AR26" s="178">
        <f t="shared" ref="AR26:AY26" si="9">SUM(AR23:AR25)</f>
        <v>-29.8</v>
      </c>
      <c r="AS26" s="168">
        <f t="shared" si="9"/>
        <v>-29.8</v>
      </c>
      <c r="AT26" s="178">
        <f t="shared" si="9"/>
        <v>0</v>
      </c>
      <c r="AU26" s="168">
        <f t="shared" si="9"/>
        <v>0</v>
      </c>
      <c r="AV26" s="178">
        <f t="shared" si="9"/>
        <v>29.900000000000002</v>
      </c>
      <c r="AW26" s="168">
        <f t="shared" si="9"/>
        <v>29.900000000000002</v>
      </c>
      <c r="AX26" s="178">
        <f t="shared" si="9"/>
        <v>0.1</v>
      </c>
      <c r="AY26" s="168">
        <f t="shared" si="9"/>
        <v>0.1</v>
      </c>
    </row>
    <row r="27" spans="1:51" s="31" customFormat="1">
      <c r="A27" s="182"/>
      <c r="B27" s="184"/>
      <c r="C27" s="187"/>
      <c r="D27" s="190"/>
      <c r="E27" s="183"/>
      <c r="F27" s="182"/>
      <c r="G27" s="176"/>
      <c r="H27" s="178"/>
      <c r="I27" s="168"/>
      <c r="J27" s="178"/>
      <c r="K27" s="168"/>
      <c r="L27" s="178"/>
      <c r="M27" s="168"/>
      <c r="N27" s="178"/>
      <c r="O27" s="168"/>
      <c r="P27" s="180"/>
      <c r="Q27" s="178"/>
      <c r="R27" s="168"/>
      <c r="S27" s="178"/>
      <c r="T27" s="168"/>
      <c r="U27" s="178"/>
      <c r="V27" s="168"/>
      <c r="W27" s="178"/>
      <c r="X27" s="168"/>
      <c r="Y27" s="180"/>
      <c r="Z27" s="178"/>
      <c r="AA27" s="168"/>
      <c r="AB27" s="178"/>
      <c r="AC27" s="168"/>
      <c r="AD27" s="178"/>
      <c r="AE27" s="168"/>
      <c r="AF27" s="178"/>
      <c r="AG27" s="168"/>
      <c r="AH27" s="180"/>
      <c r="AI27" s="178"/>
      <c r="AJ27" s="168"/>
      <c r="AK27" s="178"/>
      <c r="AL27" s="168"/>
      <c r="AM27" s="178"/>
      <c r="AN27" s="168"/>
      <c r="AO27" s="178"/>
      <c r="AP27" s="168"/>
      <c r="AQ27" s="180"/>
      <c r="AR27" s="178"/>
      <c r="AS27" s="168"/>
      <c r="AT27" s="178"/>
      <c r="AU27" s="168"/>
      <c r="AV27" s="178"/>
      <c r="AW27" s="168"/>
      <c r="AX27" s="178"/>
      <c r="AY27" s="168"/>
    </row>
    <row r="28" spans="1:51" s="31" customFormat="1">
      <c r="A28" s="182"/>
      <c r="B28" s="184"/>
      <c r="C28" s="187"/>
      <c r="D28" s="190"/>
      <c r="E28" s="183"/>
      <c r="F28" s="182"/>
      <c r="G28" s="176"/>
      <c r="H28" s="178"/>
      <c r="I28" s="168"/>
      <c r="J28" s="178"/>
      <c r="K28" s="168"/>
      <c r="L28" s="178"/>
      <c r="M28" s="168"/>
      <c r="N28" s="178"/>
      <c r="O28" s="168"/>
      <c r="P28" s="180"/>
      <c r="Q28" s="178"/>
      <c r="R28" s="168"/>
      <c r="S28" s="178"/>
      <c r="T28" s="168"/>
      <c r="U28" s="178"/>
      <c r="V28" s="168"/>
      <c r="W28" s="178"/>
      <c r="X28" s="168"/>
      <c r="Y28" s="180"/>
      <c r="Z28" s="178"/>
      <c r="AA28" s="168"/>
      <c r="AB28" s="178"/>
      <c r="AC28" s="168"/>
      <c r="AD28" s="178"/>
      <c r="AE28" s="168"/>
      <c r="AF28" s="178"/>
      <c r="AG28" s="168"/>
      <c r="AH28" s="180"/>
      <c r="AI28" s="178"/>
      <c r="AJ28" s="168"/>
      <c r="AK28" s="178"/>
      <c r="AL28" s="168"/>
      <c r="AM28" s="178"/>
      <c r="AN28" s="168"/>
      <c r="AO28" s="178"/>
      <c r="AP28" s="168"/>
      <c r="AQ28" s="180"/>
      <c r="AR28" s="178"/>
      <c r="AS28" s="168"/>
      <c r="AT28" s="178"/>
      <c r="AU28" s="168"/>
      <c r="AV28" s="178"/>
      <c r="AW28" s="168"/>
      <c r="AX28" s="178"/>
      <c r="AY28" s="168"/>
    </row>
    <row r="29" spans="1:51" s="31" customFormat="1">
      <c r="A29" s="182" t="s">
        <v>106</v>
      </c>
      <c r="B29" s="184">
        <v>538</v>
      </c>
      <c r="C29" s="187">
        <v>45434</v>
      </c>
      <c r="D29" s="190" t="s">
        <v>97</v>
      </c>
      <c r="E29" s="183" t="s">
        <v>49</v>
      </c>
      <c r="F29" s="182" t="s">
        <v>155</v>
      </c>
      <c r="G29" s="182" t="s">
        <v>167</v>
      </c>
      <c r="H29" s="83">
        <v>-15.7</v>
      </c>
      <c r="I29" s="199">
        <v>-15.7</v>
      </c>
      <c r="J29" s="83">
        <v>0</v>
      </c>
      <c r="K29" s="199">
        <v>0</v>
      </c>
      <c r="L29" s="83">
        <v>0</v>
      </c>
      <c r="M29" s="199">
        <v>0</v>
      </c>
      <c r="N29" s="83">
        <v>-15.7</v>
      </c>
      <c r="O29" s="199">
        <v>-15.7</v>
      </c>
      <c r="P29" s="85"/>
      <c r="Q29" s="83">
        <v>-15.7</v>
      </c>
      <c r="R29" s="199">
        <v>-15.7</v>
      </c>
      <c r="S29" s="83">
        <v>0</v>
      </c>
      <c r="T29" s="199">
        <v>0</v>
      </c>
      <c r="U29" s="83">
        <v>0</v>
      </c>
      <c r="V29" s="199">
        <v>0</v>
      </c>
      <c r="W29" s="83">
        <v>-15.7</v>
      </c>
      <c r="X29" s="199">
        <v>-15.7</v>
      </c>
      <c r="Y29" s="85"/>
      <c r="Z29" s="83">
        <v>-15.7</v>
      </c>
      <c r="AA29" s="199">
        <v>-15.7</v>
      </c>
      <c r="AB29" s="83">
        <v>0</v>
      </c>
      <c r="AC29" s="199">
        <v>0</v>
      </c>
      <c r="AD29" s="83">
        <v>0</v>
      </c>
      <c r="AE29" s="199">
        <v>0</v>
      </c>
      <c r="AF29" s="83">
        <v>-15.7</v>
      </c>
      <c r="AG29" s="199">
        <v>-15.7</v>
      </c>
      <c r="AH29" s="85"/>
      <c r="AI29" s="83">
        <v>-15.7</v>
      </c>
      <c r="AJ29" s="199">
        <v>-15.7</v>
      </c>
      <c r="AK29" s="83">
        <v>0</v>
      </c>
      <c r="AL29" s="199">
        <v>0</v>
      </c>
      <c r="AM29" s="83">
        <v>0</v>
      </c>
      <c r="AN29" s="199">
        <v>0</v>
      </c>
      <c r="AO29" s="83">
        <v>-15.7</v>
      </c>
      <c r="AP29" s="199">
        <v>-15.7</v>
      </c>
      <c r="AQ29" s="85"/>
      <c r="AR29" s="83">
        <v>-15.7</v>
      </c>
      <c r="AS29" s="199">
        <v>-15.7</v>
      </c>
      <c r="AT29" s="83">
        <v>0</v>
      </c>
      <c r="AU29" s="199">
        <v>0</v>
      </c>
      <c r="AV29" s="83">
        <v>0</v>
      </c>
      <c r="AW29" s="199">
        <v>0</v>
      </c>
      <c r="AX29" s="83">
        <v>-15.7</v>
      </c>
      <c r="AY29" s="199">
        <v>-15.7</v>
      </c>
    </row>
    <row r="30" spans="1:51" s="31" customFormat="1">
      <c r="A30" s="182" t="s">
        <v>106</v>
      </c>
      <c r="B30" s="184">
        <v>634</v>
      </c>
      <c r="C30" s="187">
        <v>45460</v>
      </c>
      <c r="D30" s="190" t="s">
        <v>97</v>
      </c>
      <c r="E30" s="183" t="s">
        <v>49</v>
      </c>
      <c r="F30" s="182" t="s">
        <v>249</v>
      </c>
      <c r="G30" s="182" t="s">
        <v>167</v>
      </c>
      <c r="H30" s="83">
        <v>-1</v>
      </c>
      <c r="I30" s="199">
        <v>0</v>
      </c>
      <c r="J30" s="83">
        <v>0</v>
      </c>
      <c r="K30" s="199">
        <v>0</v>
      </c>
      <c r="L30" s="83">
        <v>0</v>
      </c>
      <c r="M30" s="199">
        <v>0</v>
      </c>
      <c r="N30" s="83">
        <v>-1</v>
      </c>
      <c r="O30" s="199">
        <v>0</v>
      </c>
      <c r="P30" s="85"/>
      <c r="Q30" s="83">
        <v>-1</v>
      </c>
      <c r="R30" s="199">
        <v>0</v>
      </c>
      <c r="S30" s="83">
        <v>0</v>
      </c>
      <c r="T30" s="199">
        <v>0</v>
      </c>
      <c r="U30" s="83">
        <v>0</v>
      </c>
      <c r="V30" s="199">
        <v>0</v>
      </c>
      <c r="W30" s="83">
        <v>-1</v>
      </c>
      <c r="X30" s="199">
        <v>0</v>
      </c>
      <c r="Y30" s="85"/>
      <c r="Z30" s="83">
        <v>-1</v>
      </c>
      <c r="AA30" s="199">
        <v>0</v>
      </c>
      <c r="AB30" s="83">
        <v>0</v>
      </c>
      <c r="AC30" s="199">
        <v>0</v>
      </c>
      <c r="AD30" s="83">
        <v>0</v>
      </c>
      <c r="AE30" s="199">
        <v>0</v>
      </c>
      <c r="AF30" s="83">
        <v>-1</v>
      </c>
      <c r="AG30" s="199">
        <v>0</v>
      </c>
      <c r="AH30" s="85"/>
      <c r="AI30" s="83">
        <v>0</v>
      </c>
      <c r="AJ30" s="199">
        <v>0</v>
      </c>
      <c r="AK30" s="83">
        <v>0</v>
      </c>
      <c r="AL30" s="199">
        <v>0</v>
      </c>
      <c r="AM30" s="83">
        <v>0</v>
      </c>
      <c r="AN30" s="199">
        <v>0</v>
      </c>
      <c r="AO30" s="83">
        <v>0</v>
      </c>
      <c r="AP30" s="199">
        <v>0</v>
      </c>
      <c r="AQ30" s="85"/>
      <c r="AR30" s="83">
        <v>0</v>
      </c>
      <c r="AS30" s="199">
        <v>0</v>
      </c>
      <c r="AT30" s="83">
        <v>0</v>
      </c>
      <c r="AU30" s="199">
        <v>0</v>
      </c>
      <c r="AV30" s="83">
        <v>0</v>
      </c>
      <c r="AW30" s="199">
        <v>0</v>
      </c>
      <c r="AX30" s="83">
        <v>0</v>
      </c>
      <c r="AY30" s="199">
        <v>0</v>
      </c>
    </row>
    <row r="31" spans="1:51" s="31" customFormat="1">
      <c r="A31" s="182" t="s">
        <v>106</v>
      </c>
      <c r="B31" s="184">
        <v>650</v>
      </c>
      <c r="C31" s="187">
        <v>45460</v>
      </c>
      <c r="D31" s="190" t="s">
        <v>232</v>
      </c>
      <c r="E31" s="183" t="s">
        <v>49</v>
      </c>
      <c r="F31" s="182" t="s">
        <v>240</v>
      </c>
      <c r="G31" s="182" t="s">
        <v>167</v>
      </c>
      <c r="H31" s="83">
        <v>-30</v>
      </c>
      <c r="I31" s="199">
        <v>-30</v>
      </c>
      <c r="J31" s="83">
        <v>0</v>
      </c>
      <c r="K31" s="199">
        <v>0</v>
      </c>
      <c r="L31" s="83">
        <v>10</v>
      </c>
      <c r="M31" s="199">
        <v>10</v>
      </c>
      <c r="N31" s="83">
        <v>-20</v>
      </c>
      <c r="O31" s="199">
        <v>-20</v>
      </c>
      <c r="P31" s="85"/>
      <c r="Q31" s="83">
        <v>-30</v>
      </c>
      <c r="R31" s="199">
        <v>-30</v>
      </c>
      <c r="S31" s="83">
        <v>0</v>
      </c>
      <c r="T31" s="199">
        <v>0</v>
      </c>
      <c r="U31" s="83">
        <v>10</v>
      </c>
      <c r="V31" s="199">
        <v>10</v>
      </c>
      <c r="W31" s="83">
        <v>-20</v>
      </c>
      <c r="X31" s="199">
        <v>-20</v>
      </c>
      <c r="Y31" s="85"/>
      <c r="Z31" s="83">
        <v>-30</v>
      </c>
      <c r="AA31" s="199">
        <v>-30</v>
      </c>
      <c r="AB31" s="83">
        <v>0</v>
      </c>
      <c r="AC31" s="199">
        <v>0</v>
      </c>
      <c r="AD31" s="83">
        <v>10</v>
      </c>
      <c r="AE31" s="199">
        <v>10</v>
      </c>
      <c r="AF31" s="83">
        <v>-20</v>
      </c>
      <c r="AG31" s="199">
        <v>-20</v>
      </c>
      <c r="AH31" s="85"/>
      <c r="AI31" s="83">
        <v>-30</v>
      </c>
      <c r="AJ31" s="199">
        <v>-30</v>
      </c>
      <c r="AK31" s="83">
        <v>0</v>
      </c>
      <c r="AL31" s="199">
        <v>0</v>
      </c>
      <c r="AM31" s="83">
        <v>10</v>
      </c>
      <c r="AN31" s="199">
        <v>10</v>
      </c>
      <c r="AO31" s="83">
        <v>-20</v>
      </c>
      <c r="AP31" s="199">
        <v>-20</v>
      </c>
      <c r="AQ31" s="85"/>
      <c r="AR31" s="83">
        <v>-30</v>
      </c>
      <c r="AS31" s="199">
        <v>-30</v>
      </c>
      <c r="AT31" s="83">
        <v>0</v>
      </c>
      <c r="AU31" s="199">
        <v>0</v>
      </c>
      <c r="AV31" s="83">
        <v>10</v>
      </c>
      <c r="AW31" s="199">
        <v>10</v>
      </c>
      <c r="AX31" s="83">
        <v>-20</v>
      </c>
      <c r="AY31" s="199">
        <v>-20</v>
      </c>
    </row>
    <row r="32" spans="1:51" s="31" customFormat="1">
      <c r="A32" s="182"/>
      <c r="B32" s="184"/>
      <c r="C32" s="187"/>
      <c r="D32" s="190"/>
      <c r="E32" s="183"/>
      <c r="F32" s="182"/>
      <c r="G32" s="176" t="s">
        <v>5</v>
      </c>
      <c r="H32" s="178">
        <f>SUM(H29:H31)</f>
        <v>-46.7</v>
      </c>
      <c r="I32" s="168">
        <f t="shared" ref="I32:AY32" si="10">SUM(I29:I31)</f>
        <v>-45.7</v>
      </c>
      <c r="J32" s="178">
        <f t="shared" si="10"/>
        <v>0</v>
      </c>
      <c r="K32" s="168">
        <f t="shared" si="10"/>
        <v>0</v>
      </c>
      <c r="L32" s="178">
        <f t="shared" si="10"/>
        <v>10</v>
      </c>
      <c r="M32" s="168">
        <f t="shared" si="10"/>
        <v>10</v>
      </c>
      <c r="N32" s="178">
        <f t="shared" si="10"/>
        <v>-36.700000000000003</v>
      </c>
      <c r="O32" s="168">
        <f t="shared" si="10"/>
        <v>-35.700000000000003</v>
      </c>
      <c r="P32" s="178"/>
      <c r="Q32" s="178">
        <f t="shared" si="10"/>
        <v>-46.7</v>
      </c>
      <c r="R32" s="168">
        <f t="shared" si="10"/>
        <v>-45.7</v>
      </c>
      <c r="S32" s="178">
        <f t="shared" si="10"/>
        <v>0</v>
      </c>
      <c r="T32" s="168">
        <f t="shared" si="10"/>
        <v>0</v>
      </c>
      <c r="U32" s="178">
        <f t="shared" si="10"/>
        <v>10</v>
      </c>
      <c r="V32" s="168">
        <f t="shared" si="10"/>
        <v>10</v>
      </c>
      <c r="W32" s="178">
        <f t="shared" si="10"/>
        <v>-36.700000000000003</v>
      </c>
      <c r="X32" s="168">
        <f t="shared" si="10"/>
        <v>-35.700000000000003</v>
      </c>
      <c r="Y32" s="180"/>
      <c r="Z32" s="178">
        <f t="shared" si="10"/>
        <v>-46.7</v>
      </c>
      <c r="AA32" s="168">
        <f t="shared" si="10"/>
        <v>-45.7</v>
      </c>
      <c r="AB32" s="178">
        <f t="shared" si="10"/>
        <v>0</v>
      </c>
      <c r="AC32" s="168">
        <f t="shared" si="10"/>
        <v>0</v>
      </c>
      <c r="AD32" s="178">
        <f t="shared" si="10"/>
        <v>10</v>
      </c>
      <c r="AE32" s="168">
        <f t="shared" si="10"/>
        <v>10</v>
      </c>
      <c r="AF32" s="178">
        <f t="shared" si="10"/>
        <v>-36.700000000000003</v>
      </c>
      <c r="AG32" s="168">
        <f t="shared" si="10"/>
        <v>-35.700000000000003</v>
      </c>
      <c r="AH32" s="180"/>
      <c r="AI32" s="178">
        <f t="shared" si="10"/>
        <v>-45.7</v>
      </c>
      <c r="AJ32" s="168">
        <f t="shared" si="10"/>
        <v>-45.7</v>
      </c>
      <c r="AK32" s="178">
        <f t="shared" si="10"/>
        <v>0</v>
      </c>
      <c r="AL32" s="168">
        <f t="shared" si="10"/>
        <v>0</v>
      </c>
      <c r="AM32" s="178">
        <f t="shared" si="10"/>
        <v>10</v>
      </c>
      <c r="AN32" s="168">
        <f t="shared" si="10"/>
        <v>10</v>
      </c>
      <c r="AO32" s="178">
        <f t="shared" si="10"/>
        <v>-35.700000000000003</v>
      </c>
      <c r="AP32" s="168">
        <f t="shared" si="10"/>
        <v>-35.700000000000003</v>
      </c>
      <c r="AQ32" s="180"/>
      <c r="AR32" s="178">
        <f t="shared" si="10"/>
        <v>-45.7</v>
      </c>
      <c r="AS32" s="168">
        <f t="shared" si="10"/>
        <v>-45.7</v>
      </c>
      <c r="AT32" s="178">
        <f t="shared" si="10"/>
        <v>0</v>
      </c>
      <c r="AU32" s="168">
        <f t="shared" si="10"/>
        <v>0</v>
      </c>
      <c r="AV32" s="178">
        <f t="shared" si="10"/>
        <v>10</v>
      </c>
      <c r="AW32" s="168">
        <f t="shared" si="10"/>
        <v>10</v>
      </c>
      <c r="AX32" s="178">
        <f t="shared" si="10"/>
        <v>-35.700000000000003</v>
      </c>
      <c r="AY32" s="168">
        <f t="shared" si="10"/>
        <v>-35.700000000000003</v>
      </c>
    </row>
    <row r="33" spans="1:52" s="31" customFormat="1">
      <c r="A33" s="182"/>
      <c r="B33" s="184"/>
      <c r="C33" s="187"/>
      <c r="D33" s="190"/>
      <c r="E33" s="183"/>
      <c r="F33" s="182"/>
      <c r="G33" s="114"/>
      <c r="H33" s="83"/>
      <c r="I33" s="199"/>
      <c r="J33" s="83"/>
      <c r="K33" s="199"/>
      <c r="L33" s="83"/>
      <c r="M33" s="199"/>
      <c r="N33" s="83"/>
      <c r="O33" s="199"/>
      <c r="P33" s="89"/>
      <c r="Q33" s="83"/>
      <c r="R33" s="199"/>
      <c r="S33" s="83"/>
      <c r="T33" s="199"/>
      <c r="U33" s="83"/>
      <c r="V33" s="199"/>
      <c r="W33" s="83"/>
      <c r="X33" s="199"/>
      <c r="Y33" s="89"/>
      <c r="Z33" s="83"/>
      <c r="AA33" s="199"/>
      <c r="AB33" s="83"/>
      <c r="AC33" s="199"/>
      <c r="AD33" s="83"/>
      <c r="AE33" s="199"/>
      <c r="AF33" s="83"/>
      <c r="AG33" s="199"/>
      <c r="AH33" s="89"/>
      <c r="AI33" s="83"/>
      <c r="AJ33" s="199"/>
      <c r="AK33" s="83"/>
      <c r="AL33" s="199"/>
      <c r="AM33" s="83"/>
      <c r="AN33" s="199"/>
      <c r="AO33" s="83"/>
      <c r="AP33" s="199"/>
      <c r="AQ33" s="89"/>
      <c r="AR33" s="83"/>
      <c r="AS33" s="199"/>
      <c r="AT33" s="83"/>
      <c r="AU33" s="199"/>
      <c r="AV33" s="83"/>
      <c r="AW33" s="199"/>
      <c r="AX33" s="83"/>
      <c r="AY33" s="199"/>
    </row>
    <row r="34" spans="1:52" s="49" customFormat="1">
      <c r="A34" s="182" t="s">
        <v>106</v>
      </c>
      <c r="B34" s="184">
        <v>337</v>
      </c>
      <c r="C34" s="187">
        <v>45460</v>
      </c>
      <c r="D34" s="190" t="s">
        <v>97</v>
      </c>
      <c r="E34" s="183" t="s">
        <v>49</v>
      </c>
      <c r="F34" s="182" t="s">
        <v>112</v>
      </c>
      <c r="G34" s="182" t="s">
        <v>113</v>
      </c>
      <c r="H34" s="83">
        <v>-5</v>
      </c>
      <c r="I34" s="199">
        <v>0</v>
      </c>
      <c r="J34" s="83">
        <v>0</v>
      </c>
      <c r="K34" s="199">
        <v>0</v>
      </c>
      <c r="L34" s="83">
        <v>0</v>
      </c>
      <c r="M34" s="199">
        <v>0</v>
      </c>
      <c r="N34" s="83">
        <v>-5</v>
      </c>
      <c r="O34" s="199">
        <v>0</v>
      </c>
      <c r="P34" s="89"/>
      <c r="Q34" s="83">
        <v>-5</v>
      </c>
      <c r="R34" s="199">
        <v>0</v>
      </c>
      <c r="S34" s="83">
        <v>0</v>
      </c>
      <c r="T34" s="199">
        <v>0</v>
      </c>
      <c r="U34" s="83">
        <v>0</v>
      </c>
      <c r="V34" s="199">
        <v>0</v>
      </c>
      <c r="W34" s="83">
        <v>-5</v>
      </c>
      <c r="X34" s="199">
        <v>0</v>
      </c>
      <c r="Y34" s="89"/>
      <c r="Z34" s="83">
        <v>-5</v>
      </c>
      <c r="AA34" s="199">
        <v>0</v>
      </c>
      <c r="AB34" s="83">
        <v>0</v>
      </c>
      <c r="AC34" s="199">
        <v>0</v>
      </c>
      <c r="AD34" s="83">
        <v>0</v>
      </c>
      <c r="AE34" s="199">
        <v>0</v>
      </c>
      <c r="AF34" s="83">
        <v>-5</v>
      </c>
      <c r="AG34" s="199">
        <v>0</v>
      </c>
      <c r="AH34" s="89"/>
      <c r="AI34" s="83">
        <v>0</v>
      </c>
      <c r="AJ34" s="199">
        <v>0</v>
      </c>
      <c r="AK34" s="83">
        <v>0</v>
      </c>
      <c r="AL34" s="199">
        <v>0</v>
      </c>
      <c r="AM34" s="83">
        <v>0</v>
      </c>
      <c r="AN34" s="199">
        <v>0</v>
      </c>
      <c r="AO34" s="83">
        <v>0</v>
      </c>
      <c r="AP34" s="199">
        <v>0</v>
      </c>
      <c r="AQ34" s="89"/>
      <c r="AR34" s="83">
        <v>0</v>
      </c>
      <c r="AS34" s="199">
        <v>0</v>
      </c>
      <c r="AT34" s="83">
        <v>0</v>
      </c>
      <c r="AU34" s="199">
        <v>0</v>
      </c>
      <c r="AV34" s="83">
        <v>0</v>
      </c>
      <c r="AW34" s="199">
        <v>0</v>
      </c>
      <c r="AX34" s="83">
        <v>0</v>
      </c>
      <c r="AY34" s="199">
        <v>0</v>
      </c>
      <c r="AZ34" s="50"/>
    </row>
    <row r="35" spans="1:52" s="49" customFormat="1">
      <c r="A35" s="182" t="s">
        <v>106</v>
      </c>
      <c r="B35" s="184">
        <v>485</v>
      </c>
      <c r="C35" s="187">
        <v>45460</v>
      </c>
      <c r="D35" s="190" t="s">
        <v>97</v>
      </c>
      <c r="E35" s="183" t="s">
        <v>49</v>
      </c>
      <c r="F35" s="182" t="s">
        <v>117</v>
      </c>
      <c r="G35" s="182" t="s">
        <v>113</v>
      </c>
      <c r="H35" s="83" t="s">
        <v>25</v>
      </c>
      <c r="I35" s="199">
        <v>0</v>
      </c>
      <c r="J35" s="83">
        <v>0</v>
      </c>
      <c r="K35" s="199">
        <v>0</v>
      </c>
      <c r="L35" s="83">
        <v>0</v>
      </c>
      <c r="M35" s="199">
        <v>0</v>
      </c>
      <c r="N35" s="83" t="s">
        <v>25</v>
      </c>
      <c r="O35" s="199">
        <v>0</v>
      </c>
      <c r="P35" s="89"/>
      <c r="Q35" s="83" t="s">
        <v>25</v>
      </c>
      <c r="R35" s="199">
        <v>0</v>
      </c>
      <c r="S35" s="83">
        <v>0</v>
      </c>
      <c r="T35" s="199">
        <v>0</v>
      </c>
      <c r="U35" s="83">
        <v>0</v>
      </c>
      <c r="V35" s="199">
        <v>0</v>
      </c>
      <c r="W35" s="83" t="s">
        <v>25</v>
      </c>
      <c r="X35" s="199">
        <v>0</v>
      </c>
      <c r="Y35" s="89"/>
      <c r="Z35" s="83" t="s">
        <v>25</v>
      </c>
      <c r="AA35" s="199">
        <v>0</v>
      </c>
      <c r="AB35" s="83">
        <v>0</v>
      </c>
      <c r="AC35" s="199">
        <v>0</v>
      </c>
      <c r="AD35" s="83">
        <v>0</v>
      </c>
      <c r="AE35" s="199">
        <v>0</v>
      </c>
      <c r="AF35" s="83" t="s">
        <v>25</v>
      </c>
      <c r="AG35" s="199">
        <v>0</v>
      </c>
      <c r="AH35" s="89"/>
      <c r="AI35" s="83" t="s">
        <v>25</v>
      </c>
      <c r="AJ35" s="199">
        <v>0</v>
      </c>
      <c r="AK35" s="83">
        <v>0</v>
      </c>
      <c r="AL35" s="199">
        <v>0</v>
      </c>
      <c r="AM35" s="83">
        <v>0</v>
      </c>
      <c r="AN35" s="199">
        <v>0</v>
      </c>
      <c r="AO35" s="83" t="s">
        <v>25</v>
      </c>
      <c r="AP35" s="199">
        <v>0</v>
      </c>
      <c r="AQ35" s="89"/>
      <c r="AR35" s="83" t="s">
        <v>25</v>
      </c>
      <c r="AS35" s="199">
        <v>0</v>
      </c>
      <c r="AT35" s="83">
        <v>0</v>
      </c>
      <c r="AU35" s="199">
        <v>0</v>
      </c>
      <c r="AV35" s="83">
        <v>0</v>
      </c>
      <c r="AW35" s="199">
        <v>0</v>
      </c>
      <c r="AX35" s="83" t="s">
        <v>25</v>
      </c>
      <c r="AY35" s="199">
        <v>0</v>
      </c>
      <c r="AZ35" s="50"/>
    </row>
    <row r="36" spans="1:52" s="49" customFormat="1">
      <c r="A36" s="182" t="s">
        <v>106</v>
      </c>
      <c r="B36" s="184">
        <v>538</v>
      </c>
      <c r="C36" s="187">
        <v>45434</v>
      </c>
      <c r="D36" s="190" t="s">
        <v>97</v>
      </c>
      <c r="E36" s="183" t="s">
        <v>49</v>
      </c>
      <c r="F36" s="182" t="s">
        <v>155</v>
      </c>
      <c r="G36" s="182" t="s">
        <v>113</v>
      </c>
      <c r="H36" s="83">
        <v>-3</v>
      </c>
      <c r="I36" s="199">
        <v>-3</v>
      </c>
      <c r="J36" s="83">
        <v>0</v>
      </c>
      <c r="K36" s="199">
        <v>0</v>
      </c>
      <c r="L36" s="83">
        <v>0</v>
      </c>
      <c r="M36" s="199">
        <v>0</v>
      </c>
      <c r="N36" s="83">
        <v>-3</v>
      </c>
      <c r="O36" s="199">
        <v>-3</v>
      </c>
      <c r="P36" s="89"/>
      <c r="Q36" s="83">
        <v>-3</v>
      </c>
      <c r="R36" s="199">
        <v>-3</v>
      </c>
      <c r="S36" s="83">
        <v>0</v>
      </c>
      <c r="T36" s="199">
        <v>0</v>
      </c>
      <c r="U36" s="83">
        <v>0</v>
      </c>
      <c r="V36" s="199">
        <v>0</v>
      </c>
      <c r="W36" s="83">
        <v>-3</v>
      </c>
      <c r="X36" s="199">
        <v>-3</v>
      </c>
      <c r="Y36" s="89"/>
      <c r="Z36" s="83">
        <v>-3</v>
      </c>
      <c r="AA36" s="199">
        <v>-3</v>
      </c>
      <c r="AB36" s="83">
        <v>0</v>
      </c>
      <c r="AC36" s="199">
        <v>0</v>
      </c>
      <c r="AD36" s="83">
        <v>0</v>
      </c>
      <c r="AE36" s="199">
        <v>0</v>
      </c>
      <c r="AF36" s="83">
        <v>-3</v>
      </c>
      <c r="AG36" s="199">
        <v>-3</v>
      </c>
      <c r="AH36" s="89"/>
      <c r="AI36" s="83">
        <v>-3</v>
      </c>
      <c r="AJ36" s="199">
        <v>-3</v>
      </c>
      <c r="AK36" s="83">
        <v>0</v>
      </c>
      <c r="AL36" s="199">
        <v>0</v>
      </c>
      <c r="AM36" s="83">
        <v>0</v>
      </c>
      <c r="AN36" s="199">
        <v>0</v>
      </c>
      <c r="AO36" s="83">
        <v>-3</v>
      </c>
      <c r="AP36" s="199">
        <v>-3</v>
      </c>
      <c r="AQ36" s="89"/>
      <c r="AR36" s="83">
        <v>-3</v>
      </c>
      <c r="AS36" s="199">
        <v>-3</v>
      </c>
      <c r="AT36" s="83">
        <v>0</v>
      </c>
      <c r="AU36" s="199">
        <v>0</v>
      </c>
      <c r="AV36" s="83">
        <v>0</v>
      </c>
      <c r="AW36" s="199">
        <v>0</v>
      </c>
      <c r="AX36" s="83">
        <v>-3</v>
      </c>
      <c r="AY36" s="199">
        <v>-3</v>
      </c>
      <c r="AZ36" s="50"/>
    </row>
    <row r="37" spans="1:52" s="49" customFormat="1">
      <c r="A37" s="182" t="s">
        <v>106</v>
      </c>
      <c r="B37" s="184">
        <v>552</v>
      </c>
      <c r="C37" s="187">
        <v>45460</v>
      </c>
      <c r="D37" s="190" t="s">
        <v>97</v>
      </c>
      <c r="E37" s="183" t="s">
        <v>49</v>
      </c>
      <c r="F37" s="182" t="s">
        <v>269</v>
      </c>
      <c r="G37" s="182" t="s">
        <v>113</v>
      </c>
      <c r="H37" s="83">
        <v>0</v>
      </c>
      <c r="I37" s="199">
        <v>0</v>
      </c>
      <c r="J37" s="83">
        <v>0</v>
      </c>
      <c r="K37" s="199">
        <v>0</v>
      </c>
      <c r="L37" s="83">
        <v>0</v>
      </c>
      <c r="M37" s="199">
        <v>0</v>
      </c>
      <c r="N37" s="83">
        <v>0</v>
      </c>
      <c r="O37" s="199">
        <v>0</v>
      </c>
      <c r="P37" s="89"/>
      <c r="Q37" s="83">
        <v>0</v>
      </c>
      <c r="R37" s="199">
        <v>0</v>
      </c>
      <c r="S37" s="83">
        <v>0</v>
      </c>
      <c r="T37" s="199">
        <v>0</v>
      </c>
      <c r="U37" s="83">
        <v>0</v>
      </c>
      <c r="V37" s="199">
        <v>0</v>
      </c>
      <c r="W37" s="83">
        <v>0</v>
      </c>
      <c r="X37" s="199">
        <v>0</v>
      </c>
      <c r="Y37" s="89"/>
      <c r="Z37" s="83">
        <v>0</v>
      </c>
      <c r="AA37" s="199">
        <v>0</v>
      </c>
      <c r="AB37" s="83">
        <v>0</v>
      </c>
      <c r="AC37" s="199">
        <v>0</v>
      </c>
      <c r="AD37" s="83">
        <v>0</v>
      </c>
      <c r="AE37" s="199">
        <v>0</v>
      </c>
      <c r="AF37" s="83">
        <v>0</v>
      </c>
      <c r="AG37" s="199">
        <v>0</v>
      </c>
      <c r="AH37" s="89"/>
      <c r="AI37" s="83">
        <v>0</v>
      </c>
      <c r="AJ37" s="199">
        <v>0</v>
      </c>
      <c r="AK37" s="83">
        <v>0</v>
      </c>
      <c r="AL37" s="199">
        <v>0</v>
      </c>
      <c r="AM37" s="83">
        <v>0</v>
      </c>
      <c r="AN37" s="199">
        <v>0</v>
      </c>
      <c r="AO37" s="83">
        <v>0</v>
      </c>
      <c r="AP37" s="199">
        <v>0</v>
      </c>
      <c r="AQ37" s="89"/>
      <c r="AR37" s="83">
        <v>0</v>
      </c>
      <c r="AS37" s="199">
        <v>0</v>
      </c>
      <c r="AT37" s="83">
        <v>0</v>
      </c>
      <c r="AU37" s="199">
        <v>0</v>
      </c>
      <c r="AV37" s="83">
        <v>0</v>
      </c>
      <c r="AW37" s="199">
        <v>0</v>
      </c>
      <c r="AX37" s="83">
        <v>0</v>
      </c>
      <c r="AY37" s="199">
        <v>0</v>
      </c>
      <c r="AZ37" s="50"/>
    </row>
    <row r="38" spans="1:52" s="49" customFormat="1">
      <c r="A38" s="182" t="s">
        <v>106</v>
      </c>
      <c r="B38" s="184">
        <v>606</v>
      </c>
      <c r="C38" s="187">
        <v>45460</v>
      </c>
      <c r="D38" s="190" t="s">
        <v>97</v>
      </c>
      <c r="E38" s="183" t="s">
        <v>49</v>
      </c>
      <c r="F38" s="182" t="s">
        <v>271</v>
      </c>
      <c r="G38" s="182" t="s">
        <v>113</v>
      </c>
      <c r="H38" s="83" t="s">
        <v>26</v>
      </c>
      <c r="I38" s="199" t="s">
        <v>26</v>
      </c>
      <c r="J38" s="83" t="s">
        <v>26</v>
      </c>
      <c r="K38" s="199" t="s">
        <v>26</v>
      </c>
      <c r="L38" s="83" t="s">
        <v>26</v>
      </c>
      <c r="M38" s="199" t="s">
        <v>26</v>
      </c>
      <c r="N38" s="83" t="s">
        <v>26</v>
      </c>
      <c r="O38" s="199" t="s">
        <v>26</v>
      </c>
      <c r="P38" s="89"/>
      <c r="Q38" s="83" t="s">
        <v>26</v>
      </c>
      <c r="R38" s="199" t="s">
        <v>26</v>
      </c>
      <c r="S38" s="83" t="s">
        <v>26</v>
      </c>
      <c r="T38" s="199" t="s">
        <v>26</v>
      </c>
      <c r="U38" s="83" t="s">
        <v>26</v>
      </c>
      <c r="V38" s="199" t="s">
        <v>26</v>
      </c>
      <c r="W38" s="83" t="s">
        <v>26</v>
      </c>
      <c r="X38" s="199" t="s">
        <v>26</v>
      </c>
      <c r="Y38" s="89"/>
      <c r="Z38" s="83" t="s">
        <v>26</v>
      </c>
      <c r="AA38" s="199" t="s">
        <v>26</v>
      </c>
      <c r="AB38" s="83" t="s">
        <v>26</v>
      </c>
      <c r="AC38" s="199" t="s">
        <v>26</v>
      </c>
      <c r="AD38" s="83" t="s">
        <v>26</v>
      </c>
      <c r="AE38" s="199" t="s">
        <v>26</v>
      </c>
      <c r="AF38" s="83" t="s">
        <v>26</v>
      </c>
      <c r="AG38" s="199" t="s">
        <v>26</v>
      </c>
      <c r="AH38" s="89"/>
      <c r="AI38" s="83" t="s">
        <v>26</v>
      </c>
      <c r="AJ38" s="199" t="s">
        <v>26</v>
      </c>
      <c r="AK38" s="83" t="s">
        <v>26</v>
      </c>
      <c r="AL38" s="199" t="s">
        <v>26</v>
      </c>
      <c r="AM38" s="83" t="s">
        <v>26</v>
      </c>
      <c r="AN38" s="199" t="s">
        <v>26</v>
      </c>
      <c r="AO38" s="83" t="s">
        <v>26</v>
      </c>
      <c r="AP38" s="199" t="s">
        <v>26</v>
      </c>
      <c r="AQ38" s="89"/>
      <c r="AR38" s="83" t="s">
        <v>26</v>
      </c>
      <c r="AS38" s="199" t="s">
        <v>26</v>
      </c>
      <c r="AT38" s="83" t="s">
        <v>26</v>
      </c>
      <c r="AU38" s="199" t="s">
        <v>26</v>
      </c>
      <c r="AV38" s="83" t="s">
        <v>26</v>
      </c>
      <c r="AW38" s="199" t="s">
        <v>26</v>
      </c>
      <c r="AX38" s="83" t="s">
        <v>26</v>
      </c>
      <c r="AY38" s="199" t="s">
        <v>26</v>
      </c>
      <c r="AZ38" s="50"/>
    </row>
    <row r="39" spans="1:52" s="49" customFormat="1">
      <c r="A39" s="182" t="s">
        <v>106</v>
      </c>
      <c r="B39" s="184">
        <v>607</v>
      </c>
      <c r="C39" s="187">
        <v>45460</v>
      </c>
      <c r="D39" s="190" t="s">
        <v>97</v>
      </c>
      <c r="E39" s="183" t="s">
        <v>49</v>
      </c>
      <c r="F39" s="182" t="s">
        <v>272</v>
      </c>
      <c r="G39" s="182" t="s">
        <v>113</v>
      </c>
      <c r="H39" s="83" t="s">
        <v>24</v>
      </c>
      <c r="I39" s="199" t="s">
        <v>24</v>
      </c>
      <c r="J39" s="83" t="s">
        <v>24</v>
      </c>
      <c r="K39" s="199" t="s">
        <v>24</v>
      </c>
      <c r="L39" s="83" t="s">
        <v>24</v>
      </c>
      <c r="M39" s="199" t="s">
        <v>24</v>
      </c>
      <c r="N39" s="83" t="s">
        <v>24</v>
      </c>
      <c r="O39" s="199" t="s">
        <v>24</v>
      </c>
      <c r="P39" s="89"/>
      <c r="Q39" s="83" t="s">
        <v>24</v>
      </c>
      <c r="R39" s="199" t="s">
        <v>24</v>
      </c>
      <c r="S39" s="83" t="s">
        <v>24</v>
      </c>
      <c r="T39" s="199" t="s">
        <v>24</v>
      </c>
      <c r="U39" s="83" t="s">
        <v>24</v>
      </c>
      <c r="V39" s="199" t="s">
        <v>24</v>
      </c>
      <c r="W39" s="83" t="s">
        <v>24</v>
      </c>
      <c r="X39" s="199" t="s">
        <v>24</v>
      </c>
      <c r="Y39" s="89"/>
      <c r="Z39" s="83" t="s">
        <v>24</v>
      </c>
      <c r="AA39" s="199" t="s">
        <v>24</v>
      </c>
      <c r="AB39" s="83" t="s">
        <v>24</v>
      </c>
      <c r="AC39" s="199" t="s">
        <v>24</v>
      </c>
      <c r="AD39" s="83" t="s">
        <v>24</v>
      </c>
      <c r="AE39" s="199" t="s">
        <v>24</v>
      </c>
      <c r="AF39" s="83" t="s">
        <v>24</v>
      </c>
      <c r="AG39" s="199" t="s">
        <v>24</v>
      </c>
      <c r="AH39" s="89"/>
      <c r="AI39" s="83" t="s">
        <v>24</v>
      </c>
      <c r="AJ39" s="199" t="s">
        <v>24</v>
      </c>
      <c r="AK39" s="83" t="s">
        <v>24</v>
      </c>
      <c r="AL39" s="199" t="s">
        <v>24</v>
      </c>
      <c r="AM39" s="83" t="s">
        <v>24</v>
      </c>
      <c r="AN39" s="199" t="s">
        <v>24</v>
      </c>
      <c r="AO39" s="83" t="s">
        <v>24</v>
      </c>
      <c r="AP39" s="199" t="s">
        <v>24</v>
      </c>
      <c r="AQ39" s="89"/>
      <c r="AR39" s="83" t="s">
        <v>24</v>
      </c>
      <c r="AS39" s="199" t="s">
        <v>24</v>
      </c>
      <c r="AT39" s="83" t="s">
        <v>24</v>
      </c>
      <c r="AU39" s="199" t="s">
        <v>24</v>
      </c>
      <c r="AV39" s="83" t="s">
        <v>24</v>
      </c>
      <c r="AW39" s="199" t="s">
        <v>24</v>
      </c>
      <c r="AX39" s="83" t="s">
        <v>24</v>
      </c>
      <c r="AY39" s="199" t="s">
        <v>24</v>
      </c>
      <c r="AZ39" s="50"/>
    </row>
    <row r="40" spans="1:52" s="49" customFormat="1">
      <c r="A40" s="182" t="s">
        <v>106</v>
      </c>
      <c r="B40" s="184">
        <v>614</v>
      </c>
      <c r="C40" s="187">
        <v>45460</v>
      </c>
      <c r="D40" s="190" t="s">
        <v>97</v>
      </c>
      <c r="E40" s="183" t="s">
        <v>49</v>
      </c>
      <c r="F40" s="182" t="s">
        <v>242</v>
      </c>
      <c r="G40" s="182" t="s">
        <v>113</v>
      </c>
      <c r="H40" s="83">
        <v>0</v>
      </c>
      <c r="I40" s="199">
        <v>0</v>
      </c>
      <c r="J40" s="83">
        <v>0</v>
      </c>
      <c r="K40" s="199">
        <v>0</v>
      </c>
      <c r="L40" s="83">
        <v>0</v>
      </c>
      <c r="M40" s="199">
        <v>0</v>
      </c>
      <c r="N40" s="83">
        <v>0</v>
      </c>
      <c r="O40" s="199">
        <v>0</v>
      </c>
      <c r="P40" s="89"/>
      <c r="Q40" s="83">
        <v>0</v>
      </c>
      <c r="R40" s="199">
        <v>0</v>
      </c>
      <c r="S40" s="83">
        <v>0</v>
      </c>
      <c r="T40" s="199">
        <v>0</v>
      </c>
      <c r="U40" s="83">
        <v>0</v>
      </c>
      <c r="V40" s="199">
        <v>0</v>
      </c>
      <c r="W40" s="83">
        <v>0</v>
      </c>
      <c r="X40" s="199">
        <v>0</v>
      </c>
      <c r="Y40" s="89"/>
      <c r="Z40" s="83">
        <v>0</v>
      </c>
      <c r="AA40" s="199">
        <v>0</v>
      </c>
      <c r="AB40" s="83">
        <v>0</v>
      </c>
      <c r="AC40" s="199">
        <v>0</v>
      </c>
      <c r="AD40" s="83">
        <v>0</v>
      </c>
      <c r="AE40" s="199">
        <v>0</v>
      </c>
      <c r="AF40" s="83">
        <v>0</v>
      </c>
      <c r="AG40" s="199">
        <v>0</v>
      </c>
      <c r="AH40" s="89"/>
      <c r="AI40" s="83">
        <v>0</v>
      </c>
      <c r="AJ40" s="199">
        <v>0</v>
      </c>
      <c r="AK40" s="83">
        <v>0</v>
      </c>
      <c r="AL40" s="199">
        <v>0</v>
      </c>
      <c r="AM40" s="83">
        <v>0</v>
      </c>
      <c r="AN40" s="199">
        <v>0</v>
      </c>
      <c r="AO40" s="83">
        <v>0</v>
      </c>
      <c r="AP40" s="199">
        <v>0</v>
      </c>
      <c r="AQ40" s="89"/>
      <c r="AR40" s="83">
        <v>0</v>
      </c>
      <c r="AS40" s="199">
        <v>0</v>
      </c>
      <c r="AT40" s="83">
        <v>0</v>
      </c>
      <c r="AU40" s="199">
        <v>0</v>
      </c>
      <c r="AV40" s="83">
        <v>0</v>
      </c>
      <c r="AW40" s="199">
        <v>0</v>
      </c>
      <c r="AX40" s="83">
        <v>0</v>
      </c>
      <c r="AY40" s="199">
        <v>0</v>
      </c>
      <c r="AZ40" s="50"/>
    </row>
    <row r="41" spans="1:52" s="49" customFormat="1">
      <c r="A41" s="182" t="s">
        <v>106</v>
      </c>
      <c r="B41" s="184">
        <v>634</v>
      </c>
      <c r="C41" s="187">
        <v>45460</v>
      </c>
      <c r="D41" s="190" t="s">
        <v>97</v>
      </c>
      <c r="E41" s="183" t="s">
        <v>49</v>
      </c>
      <c r="F41" s="182" t="s">
        <v>249</v>
      </c>
      <c r="G41" s="182" t="s">
        <v>113</v>
      </c>
      <c r="H41" s="83">
        <v>0</v>
      </c>
      <c r="I41" s="199">
        <v>0</v>
      </c>
      <c r="J41" s="83">
        <v>0</v>
      </c>
      <c r="K41" s="199">
        <v>0</v>
      </c>
      <c r="L41" s="83">
        <v>0</v>
      </c>
      <c r="M41" s="199">
        <v>0</v>
      </c>
      <c r="N41" s="83">
        <v>0</v>
      </c>
      <c r="O41" s="199">
        <v>0</v>
      </c>
      <c r="P41" s="89"/>
      <c r="Q41" s="83">
        <v>-3.3</v>
      </c>
      <c r="R41" s="199">
        <v>0</v>
      </c>
      <c r="S41" s="83">
        <v>0</v>
      </c>
      <c r="T41" s="199">
        <v>0</v>
      </c>
      <c r="U41" s="83">
        <v>0</v>
      </c>
      <c r="V41" s="199">
        <v>0</v>
      </c>
      <c r="W41" s="83">
        <v>-3.3</v>
      </c>
      <c r="X41" s="199">
        <v>0</v>
      </c>
      <c r="Y41" s="89"/>
      <c r="Z41" s="83">
        <v>-3.3</v>
      </c>
      <c r="AA41" s="199">
        <v>0</v>
      </c>
      <c r="AB41" s="83">
        <v>0</v>
      </c>
      <c r="AC41" s="199">
        <v>0</v>
      </c>
      <c r="AD41" s="83">
        <v>0</v>
      </c>
      <c r="AE41" s="199">
        <v>0</v>
      </c>
      <c r="AF41" s="83">
        <v>-3.3</v>
      </c>
      <c r="AG41" s="199">
        <v>0</v>
      </c>
      <c r="AH41" s="89"/>
      <c r="AI41" s="83">
        <v>-3.3</v>
      </c>
      <c r="AJ41" s="199">
        <v>0</v>
      </c>
      <c r="AK41" s="83">
        <v>0</v>
      </c>
      <c r="AL41" s="199">
        <v>0</v>
      </c>
      <c r="AM41" s="83">
        <v>0</v>
      </c>
      <c r="AN41" s="199">
        <v>0</v>
      </c>
      <c r="AO41" s="83">
        <v>-3.3</v>
      </c>
      <c r="AP41" s="199">
        <v>0</v>
      </c>
      <c r="AQ41" s="89"/>
      <c r="AR41" s="83">
        <v>0</v>
      </c>
      <c r="AS41" s="199">
        <v>0</v>
      </c>
      <c r="AT41" s="83">
        <v>0</v>
      </c>
      <c r="AU41" s="199">
        <v>0</v>
      </c>
      <c r="AV41" s="83">
        <v>0</v>
      </c>
      <c r="AW41" s="199">
        <v>0</v>
      </c>
      <c r="AX41" s="83">
        <v>0</v>
      </c>
      <c r="AY41" s="199">
        <v>0</v>
      </c>
      <c r="AZ41" s="50"/>
    </row>
    <row r="42" spans="1:52" s="49" customFormat="1">
      <c r="A42" s="182"/>
      <c r="B42" s="184"/>
      <c r="C42" s="187"/>
      <c r="D42" s="190"/>
      <c r="E42" s="183"/>
      <c r="F42" s="182"/>
      <c r="G42" s="176" t="s">
        <v>5</v>
      </c>
      <c r="H42" s="178">
        <f>SUM(H34:H41)</f>
        <v>-8</v>
      </c>
      <c r="I42" s="168">
        <f t="shared" ref="I42:AY42" si="11">SUM(I34:I41)</f>
        <v>-3</v>
      </c>
      <c r="J42" s="178">
        <f t="shared" si="11"/>
        <v>0</v>
      </c>
      <c r="K42" s="168">
        <f t="shared" si="11"/>
        <v>0</v>
      </c>
      <c r="L42" s="178">
        <f t="shared" si="11"/>
        <v>0</v>
      </c>
      <c r="M42" s="168">
        <f t="shared" si="11"/>
        <v>0</v>
      </c>
      <c r="N42" s="178">
        <f t="shared" si="11"/>
        <v>-8</v>
      </c>
      <c r="O42" s="168">
        <f t="shared" si="11"/>
        <v>-3</v>
      </c>
      <c r="P42" s="178"/>
      <c r="Q42" s="178">
        <f t="shared" si="11"/>
        <v>-11.3</v>
      </c>
      <c r="R42" s="168">
        <f t="shared" si="11"/>
        <v>-3</v>
      </c>
      <c r="S42" s="178">
        <f t="shared" si="11"/>
        <v>0</v>
      </c>
      <c r="T42" s="168">
        <f t="shared" si="11"/>
        <v>0</v>
      </c>
      <c r="U42" s="178">
        <f t="shared" si="11"/>
        <v>0</v>
      </c>
      <c r="V42" s="168">
        <f t="shared" si="11"/>
        <v>0</v>
      </c>
      <c r="W42" s="178">
        <f t="shared" si="11"/>
        <v>-11.3</v>
      </c>
      <c r="X42" s="168">
        <f t="shared" si="11"/>
        <v>-3</v>
      </c>
      <c r="Y42" s="180"/>
      <c r="Z42" s="178">
        <f t="shared" si="11"/>
        <v>-11.3</v>
      </c>
      <c r="AA42" s="168">
        <f t="shared" si="11"/>
        <v>-3</v>
      </c>
      <c r="AB42" s="178">
        <f t="shared" si="11"/>
        <v>0</v>
      </c>
      <c r="AC42" s="168">
        <f t="shared" si="11"/>
        <v>0</v>
      </c>
      <c r="AD42" s="178">
        <f t="shared" si="11"/>
        <v>0</v>
      </c>
      <c r="AE42" s="168">
        <f t="shared" si="11"/>
        <v>0</v>
      </c>
      <c r="AF42" s="178">
        <f t="shared" si="11"/>
        <v>-11.3</v>
      </c>
      <c r="AG42" s="168">
        <f t="shared" si="11"/>
        <v>-3</v>
      </c>
      <c r="AH42" s="180"/>
      <c r="AI42" s="178">
        <f t="shared" si="11"/>
        <v>-6.3</v>
      </c>
      <c r="AJ42" s="168">
        <f t="shared" si="11"/>
        <v>-3</v>
      </c>
      <c r="AK42" s="178">
        <f t="shared" si="11"/>
        <v>0</v>
      </c>
      <c r="AL42" s="168">
        <f t="shared" si="11"/>
        <v>0</v>
      </c>
      <c r="AM42" s="178">
        <f t="shared" si="11"/>
        <v>0</v>
      </c>
      <c r="AN42" s="168">
        <f t="shared" si="11"/>
        <v>0</v>
      </c>
      <c r="AO42" s="178">
        <f t="shared" si="11"/>
        <v>-6.3</v>
      </c>
      <c r="AP42" s="168">
        <f t="shared" si="11"/>
        <v>-3</v>
      </c>
      <c r="AQ42" s="180"/>
      <c r="AR42" s="178">
        <f t="shared" si="11"/>
        <v>-3</v>
      </c>
      <c r="AS42" s="168">
        <f t="shared" si="11"/>
        <v>-3</v>
      </c>
      <c r="AT42" s="178">
        <f t="shared" si="11"/>
        <v>0</v>
      </c>
      <c r="AU42" s="168">
        <f t="shared" si="11"/>
        <v>0</v>
      </c>
      <c r="AV42" s="178">
        <f t="shared" si="11"/>
        <v>0</v>
      </c>
      <c r="AW42" s="168">
        <f t="shared" si="11"/>
        <v>0</v>
      </c>
      <c r="AX42" s="178">
        <f t="shared" si="11"/>
        <v>-3</v>
      </c>
      <c r="AY42" s="168">
        <f t="shared" si="11"/>
        <v>-3</v>
      </c>
      <c r="AZ42" s="50"/>
    </row>
    <row r="43" spans="1:52" s="129" customFormat="1">
      <c r="A43" s="182"/>
      <c r="B43" s="184"/>
      <c r="C43" s="187"/>
      <c r="D43" s="190"/>
      <c r="E43" s="183"/>
      <c r="F43" s="182"/>
      <c r="G43" s="114"/>
      <c r="H43" s="83"/>
      <c r="I43" s="199"/>
      <c r="J43" s="83"/>
      <c r="K43" s="199"/>
      <c r="L43" s="83"/>
      <c r="M43" s="199"/>
      <c r="N43" s="83"/>
      <c r="O43" s="199"/>
      <c r="P43" s="89"/>
      <c r="Q43" s="83"/>
      <c r="R43" s="199"/>
      <c r="S43" s="83"/>
      <c r="T43" s="199"/>
      <c r="U43" s="83"/>
      <c r="V43" s="199"/>
      <c r="W43" s="83"/>
      <c r="X43" s="199"/>
      <c r="Y43" s="89"/>
      <c r="Z43" s="83"/>
      <c r="AA43" s="199"/>
      <c r="AB43" s="83"/>
      <c r="AC43" s="199"/>
      <c r="AD43" s="83"/>
      <c r="AE43" s="199"/>
      <c r="AF43" s="83"/>
      <c r="AG43" s="199"/>
      <c r="AH43" s="89"/>
      <c r="AI43" s="83"/>
      <c r="AJ43" s="199"/>
      <c r="AK43" s="83"/>
      <c r="AL43" s="199"/>
      <c r="AM43" s="83"/>
      <c r="AN43" s="199"/>
      <c r="AO43" s="83"/>
      <c r="AP43" s="199"/>
      <c r="AQ43" s="89"/>
      <c r="AR43" s="83"/>
      <c r="AS43" s="199"/>
      <c r="AT43" s="83"/>
      <c r="AU43" s="199"/>
      <c r="AV43" s="83"/>
      <c r="AW43" s="199"/>
      <c r="AX43" s="83"/>
      <c r="AY43" s="199"/>
      <c r="AZ43" s="85"/>
    </row>
    <row r="44" spans="1:52" s="129" customFormat="1">
      <c r="A44" s="182" t="s">
        <v>169</v>
      </c>
      <c r="B44" s="185">
        <v>511</v>
      </c>
      <c r="C44" s="188">
        <v>45460</v>
      </c>
      <c r="D44" s="190" t="s">
        <v>139</v>
      </c>
      <c r="E44" s="183" t="s">
        <v>157</v>
      </c>
      <c r="F44" s="182" t="s">
        <v>140</v>
      </c>
      <c r="G44" s="166" t="s">
        <v>130</v>
      </c>
      <c r="H44" s="83">
        <v>-0.3</v>
      </c>
      <c r="I44" s="199">
        <v>-0.3</v>
      </c>
      <c r="J44" s="83">
        <v>0</v>
      </c>
      <c r="K44" s="199">
        <v>0</v>
      </c>
      <c r="L44" s="83">
        <v>0</v>
      </c>
      <c r="M44" s="199">
        <v>0</v>
      </c>
      <c r="N44" s="83">
        <v>-0.3</v>
      </c>
      <c r="O44" s="199">
        <v>-0.3</v>
      </c>
      <c r="P44" s="89"/>
      <c r="Q44" s="83">
        <v>-0.3</v>
      </c>
      <c r="R44" s="199">
        <v>-0.3</v>
      </c>
      <c r="S44" s="83">
        <v>0</v>
      </c>
      <c r="T44" s="199">
        <v>0</v>
      </c>
      <c r="U44" s="83">
        <v>0</v>
      </c>
      <c r="V44" s="199">
        <v>0</v>
      </c>
      <c r="W44" s="83">
        <v>-0.3</v>
      </c>
      <c r="X44" s="199">
        <v>-0.3</v>
      </c>
      <c r="Y44" s="89"/>
      <c r="Z44" s="83">
        <v>-0.3</v>
      </c>
      <c r="AA44" s="199">
        <v>-0.3</v>
      </c>
      <c r="AB44" s="83">
        <v>0</v>
      </c>
      <c r="AC44" s="199">
        <v>0</v>
      </c>
      <c r="AD44" s="83">
        <v>0</v>
      </c>
      <c r="AE44" s="199">
        <v>0</v>
      </c>
      <c r="AF44" s="83">
        <v>-0.3</v>
      </c>
      <c r="AG44" s="199">
        <v>-0.3</v>
      </c>
      <c r="AH44" s="89"/>
      <c r="AI44" s="83">
        <v>-0.4</v>
      </c>
      <c r="AJ44" s="199">
        <v>-0.4</v>
      </c>
      <c r="AK44" s="83">
        <v>0</v>
      </c>
      <c r="AL44" s="199">
        <v>0</v>
      </c>
      <c r="AM44" s="83">
        <v>0</v>
      </c>
      <c r="AN44" s="199">
        <v>0</v>
      </c>
      <c r="AO44" s="83">
        <v>-0.4</v>
      </c>
      <c r="AP44" s="199">
        <v>-0.4</v>
      </c>
      <c r="AQ44" s="89"/>
      <c r="AR44" s="83">
        <v>-0.4</v>
      </c>
      <c r="AS44" s="199">
        <v>-0.4</v>
      </c>
      <c r="AT44" s="83">
        <v>0</v>
      </c>
      <c r="AU44" s="199">
        <v>0</v>
      </c>
      <c r="AV44" s="83">
        <v>0</v>
      </c>
      <c r="AW44" s="199">
        <v>0</v>
      </c>
      <c r="AX44" s="83">
        <v>-0.4</v>
      </c>
      <c r="AY44" s="199">
        <v>-0.4</v>
      </c>
      <c r="AZ44" s="85"/>
    </row>
    <row r="45" spans="1:52" s="129" customFormat="1">
      <c r="A45" s="182"/>
      <c r="B45" s="184"/>
      <c r="C45" s="187"/>
      <c r="D45" s="190"/>
      <c r="E45" s="183"/>
      <c r="F45" s="182"/>
      <c r="G45" s="176" t="s">
        <v>5</v>
      </c>
      <c r="H45" s="178">
        <f>SUM(H44)</f>
        <v>-0.3</v>
      </c>
      <c r="I45" s="168">
        <f t="shared" ref="I45:AY45" si="12">SUM(I44)</f>
        <v>-0.3</v>
      </c>
      <c r="J45" s="178">
        <f t="shared" si="12"/>
        <v>0</v>
      </c>
      <c r="K45" s="168">
        <f t="shared" si="12"/>
        <v>0</v>
      </c>
      <c r="L45" s="178">
        <f t="shared" si="12"/>
        <v>0</v>
      </c>
      <c r="M45" s="168">
        <f t="shared" si="12"/>
        <v>0</v>
      </c>
      <c r="N45" s="178">
        <f t="shared" si="12"/>
        <v>-0.3</v>
      </c>
      <c r="O45" s="168">
        <f t="shared" si="12"/>
        <v>-0.3</v>
      </c>
      <c r="P45" s="180"/>
      <c r="Q45" s="178">
        <f t="shared" si="12"/>
        <v>-0.3</v>
      </c>
      <c r="R45" s="168">
        <f t="shared" si="12"/>
        <v>-0.3</v>
      </c>
      <c r="S45" s="178">
        <f t="shared" si="12"/>
        <v>0</v>
      </c>
      <c r="T45" s="168">
        <f t="shared" si="12"/>
        <v>0</v>
      </c>
      <c r="U45" s="178">
        <f t="shared" si="12"/>
        <v>0</v>
      </c>
      <c r="V45" s="168">
        <f t="shared" si="12"/>
        <v>0</v>
      </c>
      <c r="W45" s="178">
        <f t="shared" si="12"/>
        <v>-0.3</v>
      </c>
      <c r="X45" s="168">
        <f t="shared" si="12"/>
        <v>-0.3</v>
      </c>
      <c r="Y45" s="180"/>
      <c r="Z45" s="178">
        <f t="shared" si="12"/>
        <v>-0.3</v>
      </c>
      <c r="AA45" s="168">
        <f t="shared" si="12"/>
        <v>-0.3</v>
      </c>
      <c r="AB45" s="178">
        <f t="shared" si="12"/>
        <v>0</v>
      </c>
      <c r="AC45" s="168">
        <f t="shared" si="12"/>
        <v>0</v>
      </c>
      <c r="AD45" s="178">
        <f t="shared" si="12"/>
        <v>0</v>
      </c>
      <c r="AE45" s="168">
        <f t="shared" si="12"/>
        <v>0</v>
      </c>
      <c r="AF45" s="178">
        <f t="shared" si="12"/>
        <v>-0.3</v>
      </c>
      <c r="AG45" s="168">
        <f t="shared" si="12"/>
        <v>-0.3</v>
      </c>
      <c r="AH45" s="180"/>
      <c r="AI45" s="178">
        <f t="shared" si="12"/>
        <v>-0.4</v>
      </c>
      <c r="AJ45" s="168">
        <f t="shared" si="12"/>
        <v>-0.4</v>
      </c>
      <c r="AK45" s="178">
        <f t="shared" si="12"/>
        <v>0</v>
      </c>
      <c r="AL45" s="168">
        <f t="shared" si="12"/>
        <v>0</v>
      </c>
      <c r="AM45" s="178">
        <f t="shared" si="12"/>
        <v>0</v>
      </c>
      <c r="AN45" s="168">
        <f t="shared" si="12"/>
        <v>0</v>
      </c>
      <c r="AO45" s="178">
        <f t="shared" si="12"/>
        <v>-0.4</v>
      </c>
      <c r="AP45" s="168">
        <f t="shared" si="12"/>
        <v>-0.4</v>
      </c>
      <c r="AQ45" s="180"/>
      <c r="AR45" s="178">
        <f t="shared" si="12"/>
        <v>-0.4</v>
      </c>
      <c r="AS45" s="168">
        <f t="shared" si="12"/>
        <v>-0.4</v>
      </c>
      <c r="AT45" s="178">
        <f t="shared" si="12"/>
        <v>0</v>
      </c>
      <c r="AU45" s="168">
        <f t="shared" si="12"/>
        <v>0</v>
      </c>
      <c r="AV45" s="178">
        <f t="shared" si="12"/>
        <v>0</v>
      </c>
      <c r="AW45" s="168">
        <f t="shared" si="12"/>
        <v>0</v>
      </c>
      <c r="AX45" s="178">
        <f t="shared" si="12"/>
        <v>-0.4</v>
      </c>
      <c r="AY45" s="168">
        <f t="shared" si="12"/>
        <v>-0.4</v>
      </c>
      <c r="AZ45" s="85"/>
    </row>
    <row r="46" spans="1:52" s="129" customFormat="1">
      <c r="A46" s="182"/>
      <c r="B46" s="184"/>
      <c r="C46" s="187"/>
      <c r="D46" s="190"/>
      <c r="E46" s="183"/>
      <c r="F46" s="182"/>
      <c r="G46" s="114"/>
      <c r="H46" s="83"/>
      <c r="I46" s="199"/>
      <c r="J46" s="83"/>
      <c r="K46" s="199"/>
      <c r="L46" s="83"/>
      <c r="M46" s="199"/>
      <c r="N46" s="83"/>
      <c r="O46" s="199"/>
      <c r="P46" s="89"/>
      <c r="Q46" s="83"/>
      <c r="R46" s="199"/>
      <c r="S46" s="83"/>
      <c r="T46" s="199"/>
      <c r="U46" s="83"/>
      <c r="V46" s="199"/>
      <c r="W46" s="83"/>
      <c r="X46" s="199"/>
      <c r="Y46" s="89"/>
      <c r="Z46" s="83"/>
      <c r="AA46" s="199"/>
      <c r="AB46" s="83"/>
      <c r="AC46" s="199"/>
      <c r="AD46" s="83"/>
      <c r="AE46" s="199"/>
      <c r="AF46" s="83"/>
      <c r="AG46" s="199"/>
      <c r="AH46" s="89"/>
      <c r="AI46" s="83"/>
      <c r="AJ46" s="199"/>
      <c r="AK46" s="83"/>
      <c r="AL46" s="199"/>
      <c r="AM46" s="83"/>
      <c r="AN46" s="199"/>
      <c r="AO46" s="83"/>
      <c r="AP46" s="199"/>
      <c r="AQ46" s="89"/>
      <c r="AR46" s="83"/>
      <c r="AS46" s="199"/>
      <c r="AT46" s="83"/>
      <c r="AU46" s="199"/>
      <c r="AV46" s="83"/>
      <c r="AW46" s="199"/>
      <c r="AX46" s="83"/>
      <c r="AY46" s="199"/>
      <c r="AZ46" s="85"/>
    </row>
    <row r="47" spans="1:52" s="129" customFormat="1">
      <c r="A47" s="182" t="s">
        <v>172</v>
      </c>
      <c r="B47" s="185">
        <v>517</v>
      </c>
      <c r="C47" s="188">
        <v>45434</v>
      </c>
      <c r="D47" s="190" t="s">
        <v>171</v>
      </c>
      <c r="E47" s="183" t="s">
        <v>173</v>
      </c>
      <c r="F47" s="182" t="s">
        <v>265</v>
      </c>
      <c r="G47" s="166" t="s">
        <v>131</v>
      </c>
      <c r="H47" s="83">
        <v>0</v>
      </c>
      <c r="I47" s="199">
        <v>0</v>
      </c>
      <c r="J47" s="83">
        <v>0</v>
      </c>
      <c r="K47" s="199">
        <v>0</v>
      </c>
      <c r="L47" s="83">
        <v>0</v>
      </c>
      <c r="M47" s="199">
        <v>0</v>
      </c>
      <c r="N47" s="83">
        <v>0</v>
      </c>
      <c r="O47" s="199">
        <v>0</v>
      </c>
      <c r="P47" s="89"/>
      <c r="Q47" s="83">
        <v>0</v>
      </c>
      <c r="R47" s="199">
        <v>0</v>
      </c>
      <c r="S47" s="83">
        <v>0</v>
      </c>
      <c r="T47" s="199">
        <v>0</v>
      </c>
      <c r="U47" s="83">
        <v>0</v>
      </c>
      <c r="V47" s="199">
        <v>0</v>
      </c>
      <c r="W47" s="83">
        <v>0</v>
      </c>
      <c r="X47" s="199">
        <v>0</v>
      </c>
      <c r="Y47" s="89"/>
      <c r="Z47" s="83">
        <v>0</v>
      </c>
      <c r="AA47" s="199">
        <v>0</v>
      </c>
      <c r="AB47" s="83">
        <v>0</v>
      </c>
      <c r="AC47" s="199">
        <v>0</v>
      </c>
      <c r="AD47" s="83">
        <v>0</v>
      </c>
      <c r="AE47" s="199">
        <v>0</v>
      </c>
      <c r="AF47" s="83">
        <v>0</v>
      </c>
      <c r="AG47" s="199">
        <v>0</v>
      </c>
      <c r="AH47" s="89"/>
      <c r="AI47" s="83">
        <v>0</v>
      </c>
      <c r="AJ47" s="199">
        <v>0</v>
      </c>
      <c r="AK47" s="83">
        <v>0</v>
      </c>
      <c r="AL47" s="199">
        <v>0</v>
      </c>
      <c r="AM47" s="83">
        <v>0</v>
      </c>
      <c r="AN47" s="199">
        <v>0</v>
      </c>
      <c r="AO47" s="83">
        <v>0</v>
      </c>
      <c r="AP47" s="199">
        <v>0</v>
      </c>
      <c r="AQ47" s="89"/>
      <c r="AR47" s="83">
        <v>0</v>
      </c>
      <c r="AS47" s="199">
        <v>0</v>
      </c>
      <c r="AT47" s="83">
        <v>0</v>
      </c>
      <c r="AU47" s="199">
        <v>0</v>
      </c>
      <c r="AV47" s="83">
        <v>0</v>
      </c>
      <c r="AW47" s="199">
        <v>0</v>
      </c>
      <c r="AX47" s="83">
        <v>0</v>
      </c>
      <c r="AY47" s="199">
        <v>0</v>
      </c>
      <c r="AZ47" s="85"/>
    </row>
    <row r="48" spans="1:52" s="129" customFormat="1">
      <c r="A48" s="182" t="s">
        <v>169</v>
      </c>
      <c r="B48" s="184">
        <v>517</v>
      </c>
      <c r="C48" s="187">
        <v>45434</v>
      </c>
      <c r="D48" s="190" t="s">
        <v>139</v>
      </c>
      <c r="E48" s="183" t="s">
        <v>157</v>
      </c>
      <c r="F48" s="182" t="s">
        <v>266</v>
      </c>
      <c r="G48" s="166" t="s">
        <v>131</v>
      </c>
      <c r="H48" s="266" t="s">
        <v>273</v>
      </c>
      <c r="I48" s="267"/>
      <c r="J48" s="267"/>
      <c r="K48" s="267"/>
      <c r="L48" s="267"/>
      <c r="M48" s="267"/>
      <c r="N48" s="267"/>
      <c r="O48" s="268"/>
      <c r="P48" s="89"/>
      <c r="Q48" s="83"/>
      <c r="R48" s="199"/>
      <c r="S48" s="83"/>
      <c r="T48" s="199"/>
      <c r="U48" s="83"/>
      <c r="V48" s="199"/>
      <c r="W48" s="83"/>
      <c r="X48" s="199"/>
      <c r="Y48" s="89"/>
      <c r="Z48" s="83"/>
      <c r="AA48" s="199"/>
      <c r="AB48" s="83"/>
      <c r="AC48" s="199"/>
      <c r="AD48" s="83"/>
      <c r="AE48" s="199"/>
      <c r="AF48" s="83"/>
      <c r="AG48" s="199"/>
      <c r="AH48" s="89"/>
      <c r="AI48" s="83"/>
      <c r="AJ48" s="199"/>
      <c r="AK48" s="83"/>
      <c r="AL48" s="199"/>
      <c r="AM48" s="83"/>
      <c r="AN48" s="199"/>
      <c r="AO48" s="83"/>
      <c r="AP48" s="199"/>
      <c r="AQ48" s="89"/>
      <c r="AR48" s="83"/>
      <c r="AS48" s="199"/>
      <c r="AT48" s="83"/>
      <c r="AU48" s="199"/>
      <c r="AV48" s="83"/>
      <c r="AW48" s="199"/>
      <c r="AX48" s="83"/>
      <c r="AY48" s="199"/>
      <c r="AZ48" s="85"/>
    </row>
    <row r="49" spans="1:52" s="129" customFormat="1">
      <c r="A49" s="182" t="s">
        <v>106</v>
      </c>
      <c r="B49" s="184">
        <v>517</v>
      </c>
      <c r="C49" s="187">
        <v>45434</v>
      </c>
      <c r="D49" s="190" t="s">
        <v>97</v>
      </c>
      <c r="E49" s="183" t="s">
        <v>49</v>
      </c>
      <c r="F49" s="182" t="s">
        <v>174</v>
      </c>
      <c r="G49" s="166" t="s">
        <v>131</v>
      </c>
      <c r="H49" s="266" t="s">
        <v>273</v>
      </c>
      <c r="I49" s="267"/>
      <c r="J49" s="267"/>
      <c r="K49" s="267"/>
      <c r="L49" s="267"/>
      <c r="M49" s="267"/>
      <c r="N49" s="267"/>
      <c r="O49" s="268"/>
      <c r="P49" s="89"/>
      <c r="Q49" s="83">
        <v>0</v>
      </c>
      <c r="R49" s="199">
        <v>0</v>
      </c>
      <c r="S49" s="83">
        <v>0</v>
      </c>
      <c r="T49" s="199">
        <v>0</v>
      </c>
      <c r="U49" s="83">
        <v>0</v>
      </c>
      <c r="V49" s="199">
        <v>0</v>
      </c>
      <c r="W49" s="83">
        <v>0</v>
      </c>
      <c r="X49" s="199">
        <v>0</v>
      </c>
      <c r="Y49" s="89"/>
      <c r="Z49" s="83">
        <v>0</v>
      </c>
      <c r="AA49" s="199">
        <v>0</v>
      </c>
      <c r="AB49" s="83">
        <v>0</v>
      </c>
      <c r="AC49" s="199">
        <v>0</v>
      </c>
      <c r="AD49" s="83">
        <v>0</v>
      </c>
      <c r="AE49" s="199">
        <v>0</v>
      </c>
      <c r="AF49" s="83">
        <v>0</v>
      </c>
      <c r="AG49" s="199">
        <v>0</v>
      </c>
      <c r="AH49" s="89"/>
      <c r="AI49" s="83">
        <v>0</v>
      </c>
      <c r="AJ49" s="199">
        <v>0</v>
      </c>
      <c r="AK49" s="83">
        <v>0</v>
      </c>
      <c r="AL49" s="199">
        <v>0</v>
      </c>
      <c r="AM49" s="83">
        <v>0</v>
      </c>
      <c r="AN49" s="199">
        <v>0</v>
      </c>
      <c r="AO49" s="83">
        <v>0</v>
      </c>
      <c r="AP49" s="199">
        <v>0</v>
      </c>
      <c r="AQ49" s="89"/>
      <c r="AR49" s="83">
        <v>0</v>
      </c>
      <c r="AS49" s="199">
        <v>0</v>
      </c>
      <c r="AT49" s="83">
        <v>0</v>
      </c>
      <c r="AU49" s="199">
        <v>0</v>
      </c>
      <c r="AV49" s="83">
        <v>0</v>
      </c>
      <c r="AW49" s="199">
        <v>0</v>
      </c>
      <c r="AX49" s="83">
        <v>0</v>
      </c>
      <c r="AY49" s="199">
        <v>0</v>
      </c>
      <c r="AZ49" s="85"/>
    </row>
    <row r="50" spans="1:52" s="129" customFormat="1">
      <c r="A50" s="182" t="s">
        <v>106</v>
      </c>
      <c r="B50" s="184">
        <v>637</v>
      </c>
      <c r="C50" s="187">
        <v>45460</v>
      </c>
      <c r="D50" s="190" t="s">
        <v>97</v>
      </c>
      <c r="E50" s="183" t="s">
        <v>49</v>
      </c>
      <c r="F50" s="182" t="s">
        <v>243</v>
      </c>
      <c r="G50" s="182" t="s">
        <v>131</v>
      </c>
      <c r="H50" s="83">
        <v>0</v>
      </c>
      <c r="I50" s="199">
        <v>0</v>
      </c>
      <c r="J50" s="83">
        <v>0</v>
      </c>
      <c r="K50" s="199">
        <v>0</v>
      </c>
      <c r="L50" s="83">
        <v>0</v>
      </c>
      <c r="M50" s="199" t="s">
        <v>24</v>
      </c>
      <c r="N50" s="83">
        <v>0</v>
      </c>
      <c r="O50" s="199" t="s">
        <v>24</v>
      </c>
      <c r="P50" s="89"/>
      <c r="Q50" s="83">
        <v>0</v>
      </c>
      <c r="R50" s="199">
        <v>0</v>
      </c>
      <c r="S50" s="83">
        <v>0</v>
      </c>
      <c r="T50" s="199">
        <v>0</v>
      </c>
      <c r="U50" s="83">
        <v>0</v>
      </c>
      <c r="V50" s="199" t="s">
        <v>24</v>
      </c>
      <c r="W50" s="83">
        <v>0</v>
      </c>
      <c r="X50" s="199" t="s">
        <v>24</v>
      </c>
      <c r="Y50" s="89"/>
      <c r="Z50" s="83">
        <v>0</v>
      </c>
      <c r="AA50" s="199">
        <v>0</v>
      </c>
      <c r="AB50" s="83">
        <v>0</v>
      </c>
      <c r="AC50" s="199">
        <v>0</v>
      </c>
      <c r="AD50" s="83" t="s">
        <v>24</v>
      </c>
      <c r="AE50" s="199" t="s">
        <v>24</v>
      </c>
      <c r="AF50" s="83" t="s">
        <v>24</v>
      </c>
      <c r="AG50" s="199" t="s">
        <v>24</v>
      </c>
      <c r="AH50" s="89"/>
      <c r="AI50" s="83">
        <v>0</v>
      </c>
      <c r="AJ50" s="199">
        <v>0</v>
      </c>
      <c r="AK50" s="83">
        <v>0</v>
      </c>
      <c r="AL50" s="199">
        <v>0</v>
      </c>
      <c r="AM50" s="83" t="s">
        <v>24</v>
      </c>
      <c r="AN50" s="199" t="s">
        <v>24</v>
      </c>
      <c r="AO50" s="83" t="s">
        <v>24</v>
      </c>
      <c r="AP50" s="199" t="s">
        <v>24</v>
      </c>
      <c r="AQ50" s="89"/>
      <c r="AR50" s="83">
        <v>0</v>
      </c>
      <c r="AS50" s="199">
        <v>0</v>
      </c>
      <c r="AT50" s="83">
        <v>0</v>
      </c>
      <c r="AU50" s="199">
        <v>0</v>
      </c>
      <c r="AV50" s="83" t="s">
        <v>24</v>
      </c>
      <c r="AW50" s="199" t="s">
        <v>24</v>
      </c>
      <c r="AX50" s="83" t="s">
        <v>24</v>
      </c>
      <c r="AY50" s="199" t="s">
        <v>24</v>
      </c>
      <c r="AZ50" s="85"/>
    </row>
    <row r="51" spans="1:52" s="129" customFormat="1">
      <c r="A51" s="182"/>
      <c r="B51" s="184"/>
      <c r="C51" s="187"/>
      <c r="D51" s="190"/>
      <c r="E51" s="183"/>
      <c r="F51" s="182"/>
      <c r="G51" s="176" t="s">
        <v>5</v>
      </c>
      <c r="H51" s="178">
        <f>SUM(H47:H50)</f>
        <v>0</v>
      </c>
      <c r="I51" s="168">
        <f t="shared" ref="I51:AY51" si="13">SUM(I47:I50)</f>
        <v>0</v>
      </c>
      <c r="J51" s="178">
        <f t="shared" si="13"/>
        <v>0</v>
      </c>
      <c r="K51" s="168">
        <f t="shared" si="13"/>
        <v>0</v>
      </c>
      <c r="L51" s="178">
        <f t="shared" si="13"/>
        <v>0</v>
      </c>
      <c r="M51" s="168">
        <f t="shared" si="13"/>
        <v>0</v>
      </c>
      <c r="N51" s="178">
        <f t="shared" si="13"/>
        <v>0</v>
      </c>
      <c r="O51" s="168">
        <f t="shared" si="13"/>
        <v>0</v>
      </c>
      <c r="P51" s="178"/>
      <c r="Q51" s="178">
        <f t="shared" si="13"/>
        <v>0</v>
      </c>
      <c r="R51" s="168">
        <f t="shared" si="13"/>
        <v>0</v>
      </c>
      <c r="S51" s="178">
        <f t="shared" si="13"/>
        <v>0</v>
      </c>
      <c r="T51" s="168">
        <f t="shared" si="13"/>
        <v>0</v>
      </c>
      <c r="U51" s="178">
        <f t="shared" si="13"/>
        <v>0</v>
      </c>
      <c r="V51" s="168">
        <f t="shared" si="13"/>
        <v>0</v>
      </c>
      <c r="W51" s="178">
        <f t="shared" si="13"/>
        <v>0</v>
      </c>
      <c r="X51" s="168">
        <f t="shared" si="13"/>
        <v>0</v>
      </c>
      <c r="Y51" s="180"/>
      <c r="Z51" s="178">
        <f t="shared" si="13"/>
        <v>0</v>
      </c>
      <c r="AA51" s="168">
        <f t="shared" si="13"/>
        <v>0</v>
      </c>
      <c r="AB51" s="178">
        <f t="shared" si="13"/>
        <v>0</v>
      </c>
      <c r="AC51" s="168">
        <f t="shared" si="13"/>
        <v>0</v>
      </c>
      <c r="AD51" s="178">
        <f t="shared" si="13"/>
        <v>0</v>
      </c>
      <c r="AE51" s="168">
        <f t="shared" si="13"/>
        <v>0</v>
      </c>
      <c r="AF51" s="178">
        <f t="shared" si="13"/>
        <v>0</v>
      </c>
      <c r="AG51" s="168">
        <f t="shared" si="13"/>
        <v>0</v>
      </c>
      <c r="AH51" s="180"/>
      <c r="AI51" s="178">
        <f t="shared" si="13"/>
        <v>0</v>
      </c>
      <c r="AJ51" s="168">
        <f t="shared" si="13"/>
        <v>0</v>
      </c>
      <c r="AK51" s="178">
        <f t="shared" si="13"/>
        <v>0</v>
      </c>
      <c r="AL51" s="168">
        <f t="shared" si="13"/>
        <v>0</v>
      </c>
      <c r="AM51" s="178">
        <f t="shared" si="13"/>
        <v>0</v>
      </c>
      <c r="AN51" s="168">
        <f t="shared" si="13"/>
        <v>0</v>
      </c>
      <c r="AO51" s="178">
        <f t="shared" si="13"/>
        <v>0</v>
      </c>
      <c r="AP51" s="168">
        <f t="shared" si="13"/>
        <v>0</v>
      </c>
      <c r="AQ51" s="180"/>
      <c r="AR51" s="178">
        <f t="shared" si="13"/>
        <v>0</v>
      </c>
      <c r="AS51" s="168">
        <f t="shared" si="13"/>
        <v>0</v>
      </c>
      <c r="AT51" s="178">
        <f t="shared" si="13"/>
        <v>0</v>
      </c>
      <c r="AU51" s="168">
        <f t="shared" si="13"/>
        <v>0</v>
      </c>
      <c r="AV51" s="178">
        <f t="shared" si="13"/>
        <v>0</v>
      </c>
      <c r="AW51" s="168">
        <f t="shared" si="13"/>
        <v>0</v>
      </c>
      <c r="AX51" s="178">
        <f t="shared" si="13"/>
        <v>0</v>
      </c>
      <c r="AY51" s="168">
        <f t="shared" si="13"/>
        <v>0</v>
      </c>
      <c r="AZ51" s="85"/>
    </row>
    <row r="52" spans="1:52" s="129" customFormat="1">
      <c r="A52" s="182"/>
      <c r="B52" s="184"/>
      <c r="C52" s="187"/>
      <c r="D52" s="190"/>
      <c r="E52" s="183"/>
      <c r="F52" s="182"/>
      <c r="G52" s="114"/>
      <c r="H52" s="83"/>
      <c r="I52" s="199"/>
      <c r="J52" s="83"/>
      <c r="K52" s="199"/>
      <c r="L52" s="83"/>
      <c r="M52" s="199"/>
      <c r="N52" s="83"/>
      <c r="O52" s="199"/>
      <c r="P52" s="89"/>
      <c r="Q52" s="83"/>
      <c r="R52" s="199"/>
      <c r="S52" s="83"/>
      <c r="T52" s="199"/>
      <c r="U52" s="83"/>
      <c r="V52" s="199"/>
      <c r="W52" s="83"/>
      <c r="X52" s="199"/>
      <c r="Y52" s="89"/>
      <c r="Z52" s="83"/>
      <c r="AA52" s="199"/>
      <c r="AB52" s="83"/>
      <c r="AC52" s="199"/>
      <c r="AD52" s="83"/>
      <c r="AE52" s="199"/>
      <c r="AF52" s="83"/>
      <c r="AG52" s="199"/>
      <c r="AH52" s="89"/>
      <c r="AI52" s="83"/>
      <c r="AJ52" s="199"/>
      <c r="AK52" s="83"/>
      <c r="AL52" s="199"/>
      <c r="AM52" s="83"/>
      <c r="AN52" s="199"/>
      <c r="AO52" s="83"/>
      <c r="AP52" s="199"/>
      <c r="AQ52" s="89"/>
      <c r="AR52" s="83"/>
      <c r="AS52" s="199"/>
      <c r="AT52" s="83"/>
      <c r="AU52" s="199"/>
      <c r="AV52" s="83"/>
      <c r="AW52" s="199"/>
      <c r="AX52" s="83"/>
      <c r="AY52" s="199"/>
      <c r="AZ52" s="85"/>
    </row>
    <row r="53" spans="1:52" s="129" customFormat="1">
      <c r="A53" s="182" t="s">
        <v>106</v>
      </c>
      <c r="B53" s="184">
        <v>304</v>
      </c>
      <c r="C53" s="187">
        <v>45460</v>
      </c>
      <c r="D53" s="190" t="s">
        <v>97</v>
      </c>
      <c r="E53" s="183" t="s">
        <v>49</v>
      </c>
      <c r="F53" s="182" t="s">
        <v>110</v>
      </c>
      <c r="G53" s="182" t="s">
        <v>111</v>
      </c>
      <c r="H53" s="83">
        <v>-2.2999999999999998</v>
      </c>
      <c r="I53" s="199">
        <v>-2.2999999999999998</v>
      </c>
      <c r="J53" s="83">
        <v>-3.1</v>
      </c>
      <c r="K53" s="199">
        <v>-3.2</v>
      </c>
      <c r="L53" s="83">
        <v>0</v>
      </c>
      <c r="M53" s="199">
        <v>0</v>
      </c>
      <c r="N53" s="83">
        <v>-5.4</v>
      </c>
      <c r="O53" s="199">
        <v>-5.5</v>
      </c>
      <c r="P53" s="89"/>
      <c r="Q53" s="83">
        <v>-2.8</v>
      </c>
      <c r="R53" s="199">
        <v>-2.8</v>
      </c>
      <c r="S53" s="83">
        <v>-2.4</v>
      </c>
      <c r="T53" s="199">
        <v>-2.4</v>
      </c>
      <c r="U53" s="83">
        <v>0</v>
      </c>
      <c r="V53" s="199">
        <v>0</v>
      </c>
      <c r="W53" s="83">
        <v>-5.2</v>
      </c>
      <c r="X53" s="199">
        <v>-5.2</v>
      </c>
      <c r="Y53" s="89"/>
      <c r="Z53" s="83">
        <v>-2.7</v>
      </c>
      <c r="AA53" s="199">
        <v>-2.7</v>
      </c>
      <c r="AB53" s="83">
        <v>-2.2000000000000002</v>
      </c>
      <c r="AC53" s="199">
        <v>-2.2000000000000002</v>
      </c>
      <c r="AD53" s="83">
        <v>0</v>
      </c>
      <c r="AE53" s="199">
        <v>0</v>
      </c>
      <c r="AF53" s="83">
        <v>-4.9000000000000004</v>
      </c>
      <c r="AG53" s="199">
        <v>-4.9000000000000004</v>
      </c>
      <c r="AH53" s="89"/>
      <c r="AI53" s="83">
        <v>-2.5</v>
      </c>
      <c r="AJ53" s="199">
        <v>-2.5</v>
      </c>
      <c r="AK53" s="83">
        <v>-2.1</v>
      </c>
      <c r="AL53" s="199">
        <v>-2.1</v>
      </c>
      <c r="AM53" s="83">
        <v>0</v>
      </c>
      <c r="AN53" s="199">
        <v>0</v>
      </c>
      <c r="AO53" s="83">
        <v>-4.5999999999999996</v>
      </c>
      <c r="AP53" s="199">
        <v>-4.5999999999999996</v>
      </c>
      <c r="AQ53" s="89"/>
      <c r="AR53" s="83">
        <v>-2.2999999999999998</v>
      </c>
      <c r="AS53" s="199">
        <v>-2.2999999999999998</v>
      </c>
      <c r="AT53" s="83">
        <v>-2</v>
      </c>
      <c r="AU53" s="199">
        <v>-2</v>
      </c>
      <c r="AV53" s="83">
        <v>0</v>
      </c>
      <c r="AW53" s="199">
        <v>0</v>
      </c>
      <c r="AX53" s="83">
        <v>-4.3</v>
      </c>
      <c r="AY53" s="199">
        <v>-4.3</v>
      </c>
      <c r="AZ53" s="85"/>
    </row>
    <row r="54" spans="1:52" s="129" customFormat="1">
      <c r="A54" s="182" t="s">
        <v>106</v>
      </c>
      <c r="B54" s="184">
        <v>519</v>
      </c>
      <c r="C54" s="187">
        <v>45434</v>
      </c>
      <c r="D54" s="190" t="s">
        <v>97</v>
      </c>
      <c r="E54" s="183" t="s">
        <v>49</v>
      </c>
      <c r="F54" s="182" t="s">
        <v>141</v>
      </c>
      <c r="G54" s="182" t="s">
        <v>111</v>
      </c>
      <c r="H54" s="83">
        <v>-0.7</v>
      </c>
      <c r="I54" s="199">
        <v>0</v>
      </c>
      <c r="J54" s="83">
        <v>-1</v>
      </c>
      <c r="K54" s="199">
        <v>0</v>
      </c>
      <c r="L54" s="83">
        <v>0</v>
      </c>
      <c r="M54" s="199">
        <v>0</v>
      </c>
      <c r="N54" s="83">
        <v>-1.7</v>
      </c>
      <c r="O54" s="199">
        <v>0</v>
      </c>
      <c r="P54" s="89"/>
      <c r="Q54" s="83">
        <v>-1</v>
      </c>
      <c r="R54" s="199">
        <v>0</v>
      </c>
      <c r="S54" s="83">
        <v>-0.8</v>
      </c>
      <c r="T54" s="199">
        <v>0</v>
      </c>
      <c r="U54" s="83">
        <v>0</v>
      </c>
      <c r="V54" s="199">
        <v>0</v>
      </c>
      <c r="W54" s="83">
        <v>-1.8</v>
      </c>
      <c r="X54" s="199">
        <v>0</v>
      </c>
      <c r="Y54" s="89"/>
      <c r="Z54" s="83">
        <v>-1</v>
      </c>
      <c r="AA54" s="199">
        <v>0</v>
      </c>
      <c r="AB54" s="83">
        <v>-0.9</v>
      </c>
      <c r="AC54" s="199">
        <v>0</v>
      </c>
      <c r="AD54" s="83">
        <v>0</v>
      </c>
      <c r="AE54" s="199">
        <v>0</v>
      </c>
      <c r="AF54" s="83">
        <v>-1.9</v>
      </c>
      <c r="AG54" s="199">
        <v>0</v>
      </c>
      <c r="AH54" s="89"/>
      <c r="AI54" s="83">
        <v>0</v>
      </c>
      <c r="AJ54" s="199">
        <v>0</v>
      </c>
      <c r="AK54" s="83">
        <v>0</v>
      </c>
      <c r="AL54" s="199">
        <v>0</v>
      </c>
      <c r="AM54" s="83">
        <v>0</v>
      </c>
      <c r="AN54" s="199">
        <v>0</v>
      </c>
      <c r="AO54" s="83">
        <v>0</v>
      </c>
      <c r="AP54" s="199">
        <v>0</v>
      </c>
      <c r="AQ54" s="89"/>
      <c r="AR54" s="83">
        <v>0</v>
      </c>
      <c r="AS54" s="199">
        <v>0</v>
      </c>
      <c r="AT54" s="83">
        <v>0</v>
      </c>
      <c r="AU54" s="199">
        <v>0</v>
      </c>
      <c r="AV54" s="83">
        <v>0</v>
      </c>
      <c r="AW54" s="199">
        <v>0</v>
      </c>
      <c r="AX54" s="83">
        <v>0</v>
      </c>
      <c r="AY54" s="199">
        <v>0</v>
      </c>
      <c r="AZ54" s="85"/>
    </row>
    <row r="55" spans="1:52" s="129" customFormat="1">
      <c r="A55" s="182"/>
      <c r="B55" s="184"/>
      <c r="C55" s="187"/>
      <c r="D55" s="190"/>
      <c r="E55" s="183"/>
      <c r="F55" s="182"/>
      <c r="G55" s="176" t="s">
        <v>5</v>
      </c>
      <c r="H55" s="178">
        <f>SUM(H53:H54)</f>
        <v>-3</v>
      </c>
      <c r="I55" s="168">
        <f t="shared" ref="I55:AY55" si="14">SUM(I53:I54)</f>
        <v>-2.2999999999999998</v>
      </c>
      <c r="J55" s="178">
        <f t="shared" si="14"/>
        <v>-4.0999999999999996</v>
      </c>
      <c r="K55" s="168">
        <f t="shared" si="14"/>
        <v>-3.2</v>
      </c>
      <c r="L55" s="178">
        <f t="shared" si="14"/>
        <v>0</v>
      </c>
      <c r="M55" s="168">
        <f t="shared" si="14"/>
        <v>0</v>
      </c>
      <c r="N55" s="178">
        <f t="shared" si="14"/>
        <v>-7.1000000000000005</v>
      </c>
      <c r="O55" s="168">
        <f t="shared" si="14"/>
        <v>-5.5</v>
      </c>
      <c r="P55" s="180"/>
      <c r="Q55" s="178">
        <f t="shared" si="14"/>
        <v>-3.8</v>
      </c>
      <c r="R55" s="168">
        <f t="shared" si="14"/>
        <v>-2.8</v>
      </c>
      <c r="S55" s="178">
        <f t="shared" si="14"/>
        <v>-3.2</v>
      </c>
      <c r="T55" s="168">
        <f t="shared" si="14"/>
        <v>-2.4</v>
      </c>
      <c r="U55" s="178">
        <f t="shared" si="14"/>
        <v>0</v>
      </c>
      <c r="V55" s="168">
        <f t="shared" si="14"/>
        <v>0</v>
      </c>
      <c r="W55" s="178">
        <f t="shared" si="14"/>
        <v>-7</v>
      </c>
      <c r="X55" s="168">
        <f t="shared" si="14"/>
        <v>-5.2</v>
      </c>
      <c r="Y55" s="180"/>
      <c r="Z55" s="178">
        <f t="shared" si="14"/>
        <v>-3.7</v>
      </c>
      <c r="AA55" s="168">
        <f t="shared" si="14"/>
        <v>-2.7</v>
      </c>
      <c r="AB55" s="178">
        <f t="shared" si="14"/>
        <v>-3.1</v>
      </c>
      <c r="AC55" s="168">
        <f t="shared" si="14"/>
        <v>-2.2000000000000002</v>
      </c>
      <c r="AD55" s="178">
        <f t="shared" si="14"/>
        <v>0</v>
      </c>
      <c r="AE55" s="168">
        <f t="shared" si="14"/>
        <v>0</v>
      </c>
      <c r="AF55" s="178">
        <f t="shared" si="14"/>
        <v>-6.8000000000000007</v>
      </c>
      <c r="AG55" s="168">
        <f t="shared" si="14"/>
        <v>-4.9000000000000004</v>
      </c>
      <c r="AH55" s="180"/>
      <c r="AI55" s="178">
        <f t="shared" si="14"/>
        <v>-2.5</v>
      </c>
      <c r="AJ55" s="168">
        <f t="shared" si="14"/>
        <v>-2.5</v>
      </c>
      <c r="AK55" s="178">
        <f t="shared" si="14"/>
        <v>-2.1</v>
      </c>
      <c r="AL55" s="168">
        <f t="shared" si="14"/>
        <v>-2.1</v>
      </c>
      <c r="AM55" s="178">
        <f t="shared" si="14"/>
        <v>0</v>
      </c>
      <c r="AN55" s="168">
        <f t="shared" si="14"/>
        <v>0</v>
      </c>
      <c r="AO55" s="178">
        <f t="shared" si="14"/>
        <v>-4.5999999999999996</v>
      </c>
      <c r="AP55" s="168">
        <f t="shared" si="14"/>
        <v>-4.5999999999999996</v>
      </c>
      <c r="AQ55" s="180"/>
      <c r="AR55" s="178">
        <f t="shared" si="14"/>
        <v>-2.2999999999999998</v>
      </c>
      <c r="AS55" s="168">
        <f t="shared" si="14"/>
        <v>-2.2999999999999998</v>
      </c>
      <c r="AT55" s="178">
        <f t="shared" si="14"/>
        <v>-2</v>
      </c>
      <c r="AU55" s="168">
        <f t="shared" si="14"/>
        <v>-2</v>
      </c>
      <c r="AV55" s="178">
        <f t="shared" si="14"/>
        <v>0</v>
      </c>
      <c r="AW55" s="168">
        <f t="shared" si="14"/>
        <v>0</v>
      </c>
      <c r="AX55" s="178">
        <f t="shared" si="14"/>
        <v>-4.3</v>
      </c>
      <c r="AY55" s="168">
        <f t="shared" si="14"/>
        <v>-4.3</v>
      </c>
      <c r="AZ55" s="85"/>
    </row>
    <row r="56" spans="1:52" s="129" customFormat="1">
      <c r="A56" s="182"/>
      <c r="B56" s="184"/>
      <c r="C56" s="187"/>
      <c r="D56" s="190"/>
      <c r="E56" s="183"/>
      <c r="F56" s="182"/>
      <c r="G56" s="114"/>
      <c r="H56" s="83"/>
      <c r="I56" s="199"/>
      <c r="J56" s="83"/>
      <c r="K56" s="199"/>
      <c r="L56" s="83"/>
      <c r="M56" s="199"/>
      <c r="N56" s="83"/>
      <c r="O56" s="199"/>
      <c r="P56" s="89"/>
      <c r="Q56" s="83"/>
      <c r="R56" s="199"/>
      <c r="S56" s="83"/>
      <c r="T56" s="199"/>
      <c r="U56" s="83"/>
      <c r="V56" s="199"/>
      <c r="W56" s="83"/>
      <c r="X56" s="199"/>
      <c r="Y56" s="89"/>
      <c r="Z56" s="83"/>
      <c r="AA56" s="199"/>
      <c r="AB56" s="83"/>
      <c r="AC56" s="199"/>
      <c r="AD56" s="83"/>
      <c r="AE56" s="199"/>
      <c r="AF56" s="83"/>
      <c r="AG56" s="199"/>
      <c r="AH56" s="89"/>
      <c r="AI56" s="83"/>
      <c r="AJ56" s="199"/>
      <c r="AK56" s="83"/>
      <c r="AL56" s="199"/>
      <c r="AM56" s="83"/>
      <c r="AN56" s="199"/>
      <c r="AO56" s="83"/>
      <c r="AP56" s="199"/>
      <c r="AQ56" s="89"/>
      <c r="AR56" s="83"/>
      <c r="AS56" s="199"/>
      <c r="AT56" s="83"/>
      <c r="AU56" s="199"/>
      <c r="AV56" s="83"/>
      <c r="AW56" s="199"/>
      <c r="AX56" s="83"/>
      <c r="AY56" s="199"/>
      <c r="AZ56" s="85"/>
    </row>
    <row r="57" spans="1:52" s="129" customFormat="1">
      <c r="A57" s="182" t="s">
        <v>119</v>
      </c>
      <c r="B57" s="185">
        <v>499</v>
      </c>
      <c r="C57" s="188">
        <v>45434</v>
      </c>
      <c r="D57" s="190" t="s">
        <v>142</v>
      </c>
      <c r="E57" s="183" t="s">
        <v>158</v>
      </c>
      <c r="F57" s="182" t="s">
        <v>175</v>
      </c>
      <c r="G57" s="166" t="s">
        <v>132</v>
      </c>
      <c r="H57" s="83">
        <v>0</v>
      </c>
      <c r="I57" s="199">
        <v>0</v>
      </c>
      <c r="J57" s="83">
        <v>0</v>
      </c>
      <c r="K57" s="199">
        <v>0</v>
      </c>
      <c r="L57" s="83">
        <v>0</v>
      </c>
      <c r="M57" s="199">
        <v>0</v>
      </c>
      <c r="N57" s="83">
        <v>0</v>
      </c>
      <c r="O57" s="199">
        <v>0</v>
      </c>
      <c r="P57" s="89"/>
      <c r="Q57" s="83">
        <v>0</v>
      </c>
      <c r="R57" s="199">
        <v>0</v>
      </c>
      <c r="S57" s="83">
        <v>0</v>
      </c>
      <c r="T57" s="199">
        <v>0</v>
      </c>
      <c r="U57" s="83">
        <v>0</v>
      </c>
      <c r="V57" s="199">
        <v>0</v>
      </c>
      <c r="W57" s="83">
        <v>0</v>
      </c>
      <c r="X57" s="199">
        <v>0</v>
      </c>
      <c r="Y57" s="89"/>
      <c r="Z57" s="83">
        <v>0</v>
      </c>
      <c r="AA57" s="199">
        <v>0</v>
      </c>
      <c r="AB57" s="83">
        <v>0</v>
      </c>
      <c r="AC57" s="199">
        <v>0</v>
      </c>
      <c r="AD57" s="83">
        <v>0</v>
      </c>
      <c r="AE57" s="199">
        <v>0</v>
      </c>
      <c r="AF57" s="83">
        <v>0</v>
      </c>
      <c r="AG57" s="199">
        <v>0</v>
      </c>
      <c r="AH57" s="89"/>
      <c r="AI57" s="83">
        <v>0</v>
      </c>
      <c r="AJ57" s="199">
        <v>0</v>
      </c>
      <c r="AK57" s="83">
        <v>0</v>
      </c>
      <c r="AL57" s="199">
        <v>0</v>
      </c>
      <c r="AM57" s="83">
        <v>0</v>
      </c>
      <c r="AN57" s="199">
        <v>0</v>
      </c>
      <c r="AO57" s="83">
        <v>0</v>
      </c>
      <c r="AP57" s="199">
        <v>0</v>
      </c>
      <c r="AQ57" s="89"/>
      <c r="AR57" s="83">
        <v>0</v>
      </c>
      <c r="AS57" s="199">
        <v>0</v>
      </c>
      <c r="AT57" s="83">
        <v>0</v>
      </c>
      <c r="AU57" s="199">
        <v>0</v>
      </c>
      <c r="AV57" s="83">
        <v>0</v>
      </c>
      <c r="AW57" s="199">
        <v>0</v>
      </c>
      <c r="AX57" s="83">
        <v>0</v>
      </c>
      <c r="AY57" s="199">
        <v>0</v>
      </c>
      <c r="AZ57" s="85"/>
    </row>
    <row r="58" spans="1:52" s="129" customFormat="1">
      <c r="A58" s="182" t="s">
        <v>172</v>
      </c>
      <c r="B58" s="184">
        <v>499</v>
      </c>
      <c r="C58" s="187">
        <v>45434</v>
      </c>
      <c r="D58" s="190">
        <v>5001</v>
      </c>
      <c r="E58" s="183" t="s">
        <v>173</v>
      </c>
      <c r="F58" s="182" t="s">
        <v>263</v>
      </c>
      <c r="G58" s="166" t="s">
        <v>132</v>
      </c>
      <c r="H58" s="266" t="s">
        <v>262</v>
      </c>
      <c r="I58" s="267"/>
      <c r="J58" s="267"/>
      <c r="K58" s="267"/>
      <c r="L58" s="267"/>
      <c r="M58" s="267"/>
      <c r="N58" s="267"/>
      <c r="O58" s="268"/>
      <c r="P58" s="89"/>
      <c r="Q58" s="83"/>
      <c r="R58" s="199"/>
      <c r="S58" s="83"/>
      <c r="T58" s="199"/>
      <c r="U58" s="83"/>
      <c r="V58" s="199"/>
      <c r="W58" s="83"/>
      <c r="X58" s="199"/>
      <c r="Y58" s="89"/>
      <c r="Z58" s="83"/>
      <c r="AA58" s="199"/>
      <c r="AB58" s="83"/>
      <c r="AC58" s="199"/>
      <c r="AD58" s="83"/>
      <c r="AE58" s="199"/>
      <c r="AF58" s="83"/>
      <c r="AG58" s="199"/>
      <c r="AH58" s="89"/>
      <c r="AI58" s="83"/>
      <c r="AJ58" s="199"/>
      <c r="AK58" s="83"/>
      <c r="AL58" s="199"/>
      <c r="AM58" s="83"/>
      <c r="AN58" s="199"/>
      <c r="AO58" s="83"/>
      <c r="AP58" s="199"/>
      <c r="AQ58" s="89"/>
      <c r="AR58" s="83"/>
      <c r="AS58" s="199"/>
      <c r="AT58" s="83"/>
      <c r="AU58" s="199"/>
      <c r="AV58" s="83"/>
      <c r="AW58" s="199"/>
      <c r="AX58" s="83"/>
      <c r="AY58" s="199"/>
      <c r="AZ58" s="85"/>
    </row>
    <row r="59" spans="1:52" s="129" customFormat="1">
      <c r="A59" s="182" t="s">
        <v>169</v>
      </c>
      <c r="B59" s="184">
        <v>499</v>
      </c>
      <c r="C59" s="187">
        <v>45434</v>
      </c>
      <c r="D59" s="190" t="s">
        <v>139</v>
      </c>
      <c r="E59" s="183" t="s">
        <v>157</v>
      </c>
      <c r="F59" s="182" t="s">
        <v>264</v>
      </c>
      <c r="G59" s="166" t="s">
        <v>132</v>
      </c>
      <c r="H59" s="266" t="s">
        <v>262</v>
      </c>
      <c r="I59" s="267"/>
      <c r="J59" s="267"/>
      <c r="K59" s="267"/>
      <c r="L59" s="267"/>
      <c r="M59" s="267"/>
      <c r="N59" s="267"/>
      <c r="O59" s="268"/>
      <c r="P59" s="89"/>
      <c r="Q59" s="83"/>
      <c r="R59" s="199"/>
      <c r="S59" s="83"/>
      <c r="T59" s="199"/>
      <c r="U59" s="83"/>
      <c r="V59" s="199"/>
      <c r="W59" s="83"/>
      <c r="X59" s="199"/>
      <c r="Y59" s="89"/>
      <c r="Z59" s="83"/>
      <c r="AA59" s="199"/>
      <c r="AB59" s="83"/>
      <c r="AC59" s="199"/>
      <c r="AD59" s="83"/>
      <c r="AE59" s="199"/>
      <c r="AF59" s="83"/>
      <c r="AG59" s="199"/>
      <c r="AH59" s="89"/>
      <c r="AI59" s="83"/>
      <c r="AJ59" s="199"/>
      <c r="AK59" s="83"/>
      <c r="AL59" s="199"/>
      <c r="AM59" s="83"/>
      <c r="AN59" s="199"/>
      <c r="AO59" s="83"/>
      <c r="AP59" s="199"/>
      <c r="AQ59" s="89"/>
      <c r="AR59" s="83"/>
      <c r="AS59" s="199"/>
      <c r="AT59" s="83"/>
      <c r="AU59" s="199"/>
      <c r="AV59" s="83"/>
      <c r="AW59" s="199"/>
      <c r="AX59" s="83"/>
      <c r="AY59" s="199"/>
      <c r="AZ59" s="85"/>
    </row>
    <row r="60" spans="1:52" s="129" customFormat="1">
      <c r="A60" s="182"/>
      <c r="B60" s="184"/>
      <c r="C60" s="187"/>
      <c r="D60" s="190"/>
      <c r="E60" s="183"/>
      <c r="F60" s="182"/>
      <c r="G60" s="176" t="s">
        <v>5</v>
      </c>
      <c r="H60" s="178">
        <f>SUM(H57)</f>
        <v>0</v>
      </c>
      <c r="I60" s="168">
        <f t="shared" ref="I60:AY60" si="15">SUM(I57)</f>
        <v>0</v>
      </c>
      <c r="J60" s="178">
        <f t="shared" si="15"/>
        <v>0</v>
      </c>
      <c r="K60" s="168">
        <f t="shared" si="15"/>
        <v>0</v>
      </c>
      <c r="L60" s="178">
        <f t="shared" si="15"/>
        <v>0</v>
      </c>
      <c r="M60" s="168">
        <f t="shared" si="15"/>
        <v>0</v>
      </c>
      <c r="N60" s="178">
        <f t="shared" si="15"/>
        <v>0</v>
      </c>
      <c r="O60" s="168">
        <f t="shared" si="15"/>
        <v>0</v>
      </c>
      <c r="P60" s="180"/>
      <c r="Q60" s="178">
        <f t="shared" si="15"/>
        <v>0</v>
      </c>
      <c r="R60" s="168">
        <f t="shared" si="15"/>
        <v>0</v>
      </c>
      <c r="S60" s="178">
        <f t="shared" si="15"/>
        <v>0</v>
      </c>
      <c r="T60" s="168">
        <f t="shared" si="15"/>
        <v>0</v>
      </c>
      <c r="U60" s="178">
        <f t="shared" si="15"/>
        <v>0</v>
      </c>
      <c r="V60" s="168">
        <f t="shared" si="15"/>
        <v>0</v>
      </c>
      <c r="W60" s="178">
        <f t="shared" si="15"/>
        <v>0</v>
      </c>
      <c r="X60" s="168">
        <f t="shared" si="15"/>
        <v>0</v>
      </c>
      <c r="Y60" s="180"/>
      <c r="Z60" s="178">
        <f t="shared" si="15"/>
        <v>0</v>
      </c>
      <c r="AA60" s="168">
        <f t="shared" si="15"/>
        <v>0</v>
      </c>
      <c r="AB60" s="178">
        <f t="shared" si="15"/>
        <v>0</v>
      </c>
      <c r="AC60" s="168">
        <f t="shared" si="15"/>
        <v>0</v>
      </c>
      <c r="AD60" s="178">
        <f t="shared" si="15"/>
        <v>0</v>
      </c>
      <c r="AE60" s="168">
        <f t="shared" si="15"/>
        <v>0</v>
      </c>
      <c r="AF60" s="178">
        <f t="shared" si="15"/>
        <v>0</v>
      </c>
      <c r="AG60" s="168">
        <f t="shared" si="15"/>
        <v>0</v>
      </c>
      <c r="AH60" s="180"/>
      <c r="AI60" s="178">
        <f t="shared" si="15"/>
        <v>0</v>
      </c>
      <c r="AJ60" s="168">
        <f t="shared" si="15"/>
        <v>0</v>
      </c>
      <c r="AK60" s="178">
        <f t="shared" si="15"/>
        <v>0</v>
      </c>
      <c r="AL60" s="168">
        <f t="shared" si="15"/>
        <v>0</v>
      </c>
      <c r="AM60" s="178">
        <f t="shared" si="15"/>
        <v>0</v>
      </c>
      <c r="AN60" s="168">
        <f t="shared" si="15"/>
        <v>0</v>
      </c>
      <c r="AO60" s="178">
        <f t="shared" si="15"/>
        <v>0</v>
      </c>
      <c r="AP60" s="168">
        <f t="shared" si="15"/>
        <v>0</v>
      </c>
      <c r="AQ60" s="180"/>
      <c r="AR60" s="178">
        <f t="shared" si="15"/>
        <v>0</v>
      </c>
      <c r="AS60" s="168">
        <f t="shared" si="15"/>
        <v>0</v>
      </c>
      <c r="AT60" s="178">
        <f t="shared" si="15"/>
        <v>0</v>
      </c>
      <c r="AU60" s="168">
        <f t="shared" si="15"/>
        <v>0</v>
      </c>
      <c r="AV60" s="178">
        <f t="shared" si="15"/>
        <v>0</v>
      </c>
      <c r="AW60" s="168">
        <f t="shared" si="15"/>
        <v>0</v>
      </c>
      <c r="AX60" s="178">
        <f t="shared" si="15"/>
        <v>0</v>
      </c>
      <c r="AY60" s="168">
        <f t="shared" si="15"/>
        <v>0</v>
      </c>
      <c r="AZ60" s="85"/>
    </row>
    <row r="61" spans="1:52" s="129" customFormat="1">
      <c r="A61" s="182"/>
      <c r="B61" s="184"/>
      <c r="C61" s="187"/>
      <c r="D61" s="190"/>
      <c r="E61" s="183"/>
      <c r="F61" s="182"/>
      <c r="G61" s="177"/>
      <c r="H61" s="178"/>
      <c r="I61" s="168"/>
      <c r="J61" s="178"/>
      <c r="K61" s="168"/>
      <c r="L61" s="178"/>
      <c r="M61" s="168"/>
      <c r="N61" s="178"/>
      <c r="O61" s="168"/>
      <c r="P61" s="180"/>
      <c r="Q61" s="178"/>
      <c r="R61" s="168"/>
      <c r="S61" s="178"/>
      <c r="T61" s="168"/>
      <c r="U61" s="178"/>
      <c r="V61" s="168"/>
      <c r="W61" s="178"/>
      <c r="X61" s="168"/>
      <c r="Y61" s="180"/>
      <c r="Z61" s="178"/>
      <c r="AA61" s="168"/>
      <c r="AB61" s="178"/>
      <c r="AC61" s="168"/>
      <c r="AD61" s="178"/>
      <c r="AE61" s="168"/>
      <c r="AF61" s="178"/>
      <c r="AG61" s="168"/>
      <c r="AH61" s="180"/>
      <c r="AI61" s="178"/>
      <c r="AJ61" s="168"/>
      <c r="AK61" s="178"/>
      <c r="AL61" s="168"/>
      <c r="AM61" s="178"/>
      <c r="AN61" s="168"/>
      <c r="AO61" s="178"/>
      <c r="AP61" s="168"/>
      <c r="AQ61" s="180"/>
      <c r="AR61" s="178"/>
      <c r="AS61" s="168"/>
      <c r="AT61" s="178"/>
      <c r="AU61" s="168"/>
      <c r="AV61" s="178"/>
      <c r="AW61" s="168"/>
      <c r="AX61" s="178"/>
      <c r="AY61" s="168"/>
      <c r="AZ61" s="196"/>
    </row>
    <row r="62" spans="1:52" s="129" customFormat="1">
      <c r="A62" s="182" t="s">
        <v>278</v>
      </c>
      <c r="B62" s="184">
        <v>706</v>
      </c>
      <c r="C62" s="187">
        <v>45470</v>
      </c>
      <c r="D62" s="190" t="s">
        <v>301</v>
      </c>
      <c r="E62" s="183" t="s">
        <v>309</v>
      </c>
      <c r="F62" s="182" t="s">
        <v>294</v>
      </c>
      <c r="G62" s="166" t="s">
        <v>319</v>
      </c>
      <c r="H62" s="83">
        <v>-719.3</v>
      </c>
      <c r="I62" s="199">
        <v>0</v>
      </c>
      <c r="J62" s="83">
        <v>0</v>
      </c>
      <c r="K62" s="199">
        <v>0</v>
      </c>
      <c r="L62" s="83">
        <v>0</v>
      </c>
      <c r="M62" s="199">
        <v>0</v>
      </c>
      <c r="N62" s="83">
        <v>-719.3</v>
      </c>
      <c r="O62" s="199">
        <v>0</v>
      </c>
      <c r="P62" s="196"/>
      <c r="Q62" s="83">
        <v>-749.4</v>
      </c>
      <c r="R62" s="199">
        <v>0</v>
      </c>
      <c r="S62" s="83">
        <v>0</v>
      </c>
      <c r="T62" s="199">
        <v>0</v>
      </c>
      <c r="U62" s="83">
        <v>0</v>
      </c>
      <c r="V62" s="199">
        <v>0</v>
      </c>
      <c r="W62" s="83">
        <v>-749.4</v>
      </c>
      <c r="X62" s="199">
        <v>0</v>
      </c>
      <c r="Y62" s="196"/>
      <c r="Z62" s="83">
        <v>-782</v>
      </c>
      <c r="AA62" s="199">
        <v>0</v>
      </c>
      <c r="AB62" s="83">
        <v>0</v>
      </c>
      <c r="AC62" s="199">
        <v>0</v>
      </c>
      <c r="AD62" s="83">
        <v>0</v>
      </c>
      <c r="AE62" s="199">
        <v>0</v>
      </c>
      <c r="AF62" s="83">
        <v>-782</v>
      </c>
      <c r="AG62" s="199">
        <v>0</v>
      </c>
      <c r="AH62" s="196"/>
      <c r="AI62" s="83">
        <v>-817.4</v>
      </c>
      <c r="AJ62" s="199">
        <v>0</v>
      </c>
      <c r="AK62" s="83">
        <v>0</v>
      </c>
      <c r="AL62" s="199">
        <v>0</v>
      </c>
      <c r="AM62" s="83">
        <v>0</v>
      </c>
      <c r="AN62" s="199">
        <v>0</v>
      </c>
      <c r="AO62" s="83">
        <v>-817.4</v>
      </c>
      <c r="AP62" s="199">
        <v>0</v>
      </c>
      <c r="AQ62" s="196"/>
      <c r="AR62" s="83">
        <v>-854</v>
      </c>
      <c r="AS62" s="199">
        <v>0</v>
      </c>
      <c r="AT62" s="83">
        <v>0</v>
      </c>
      <c r="AU62" s="199">
        <v>0</v>
      </c>
      <c r="AV62" s="83">
        <v>0</v>
      </c>
      <c r="AW62" s="199">
        <v>0</v>
      </c>
      <c r="AX62" s="83">
        <v>-854</v>
      </c>
      <c r="AY62" s="199">
        <v>0</v>
      </c>
      <c r="AZ62" s="196"/>
    </row>
    <row r="63" spans="1:52" s="129" customFormat="1">
      <c r="A63" s="182"/>
      <c r="B63" s="184"/>
      <c r="C63" s="187"/>
      <c r="D63" s="190"/>
      <c r="E63" s="183"/>
      <c r="F63" s="182"/>
      <c r="G63" s="177" t="s">
        <v>5</v>
      </c>
      <c r="H63" s="178">
        <f>SUM(H62)</f>
        <v>-719.3</v>
      </c>
      <c r="I63" s="168">
        <f t="shared" ref="I63:AY63" si="16">SUM(I62)</f>
        <v>0</v>
      </c>
      <c r="J63" s="178">
        <f t="shared" si="16"/>
        <v>0</v>
      </c>
      <c r="K63" s="168">
        <f t="shared" si="16"/>
        <v>0</v>
      </c>
      <c r="L63" s="178">
        <f t="shared" si="16"/>
        <v>0</v>
      </c>
      <c r="M63" s="168">
        <f t="shared" si="16"/>
        <v>0</v>
      </c>
      <c r="N63" s="178">
        <f t="shared" si="16"/>
        <v>-719.3</v>
      </c>
      <c r="O63" s="168">
        <f t="shared" si="16"/>
        <v>0</v>
      </c>
      <c r="P63" s="180"/>
      <c r="Q63" s="178">
        <f t="shared" si="16"/>
        <v>-749.4</v>
      </c>
      <c r="R63" s="168">
        <f t="shared" si="16"/>
        <v>0</v>
      </c>
      <c r="S63" s="178">
        <f t="shared" si="16"/>
        <v>0</v>
      </c>
      <c r="T63" s="168">
        <f t="shared" si="16"/>
        <v>0</v>
      </c>
      <c r="U63" s="178">
        <f t="shared" si="16"/>
        <v>0</v>
      </c>
      <c r="V63" s="168">
        <f t="shared" si="16"/>
        <v>0</v>
      </c>
      <c r="W63" s="178">
        <f t="shared" si="16"/>
        <v>-749.4</v>
      </c>
      <c r="X63" s="168">
        <f t="shared" si="16"/>
        <v>0</v>
      </c>
      <c r="Y63" s="180"/>
      <c r="Z63" s="178">
        <f t="shared" si="16"/>
        <v>-782</v>
      </c>
      <c r="AA63" s="168">
        <f t="shared" si="16"/>
        <v>0</v>
      </c>
      <c r="AB63" s="178">
        <f t="shared" si="16"/>
        <v>0</v>
      </c>
      <c r="AC63" s="168">
        <f t="shared" si="16"/>
        <v>0</v>
      </c>
      <c r="AD63" s="178">
        <f t="shared" si="16"/>
        <v>0</v>
      </c>
      <c r="AE63" s="168">
        <f t="shared" si="16"/>
        <v>0</v>
      </c>
      <c r="AF63" s="178">
        <f t="shared" si="16"/>
        <v>-782</v>
      </c>
      <c r="AG63" s="168">
        <f t="shared" si="16"/>
        <v>0</v>
      </c>
      <c r="AH63" s="180"/>
      <c r="AI63" s="178">
        <f t="shared" si="16"/>
        <v>-817.4</v>
      </c>
      <c r="AJ63" s="168">
        <f t="shared" si="16"/>
        <v>0</v>
      </c>
      <c r="AK63" s="178">
        <f t="shared" si="16"/>
        <v>0</v>
      </c>
      <c r="AL63" s="168">
        <f t="shared" si="16"/>
        <v>0</v>
      </c>
      <c r="AM63" s="178">
        <f t="shared" si="16"/>
        <v>0</v>
      </c>
      <c r="AN63" s="168">
        <f t="shared" si="16"/>
        <v>0</v>
      </c>
      <c r="AO63" s="178">
        <f t="shared" si="16"/>
        <v>-817.4</v>
      </c>
      <c r="AP63" s="168">
        <f t="shared" si="16"/>
        <v>0</v>
      </c>
      <c r="AQ63" s="180"/>
      <c r="AR63" s="178">
        <f t="shared" si="16"/>
        <v>-854</v>
      </c>
      <c r="AS63" s="168">
        <f t="shared" si="16"/>
        <v>0</v>
      </c>
      <c r="AT63" s="178">
        <f t="shared" si="16"/>
        <v>0</v>
      </c>
      <c r="AU63" s="168">
        <f t="shared" si="16"/>
        <v>0</v>
      </c>
      <c r="AV63" s="178">
        <f t="shared" si="16"/>
        <v>0</v>
      </c>
      <c r="AW63" s="168">
        <f t="shared" si="16"/>
        <v>0</v>
      </c>
      <c r="AX63" s="178">
        <f t="shared" si="16"/>
        <v>-854</v>
      </c>
      <c r="AY63" s="168">
        <f t="shared" si="16"/>
        <v>0</v>
      </c>
      <c r="AZ63" s="196"/>
    </row>
    <row r="64" spans="1:52" s="129" customFormat="1">
      <c r="A64" s="182"/>
      <c r="B64" s="184"/>
      <c r="C64" s="187"/>
      <c r="D64" s="190"/>
      <c r="E64" s="183"/>
      <c r="F64" s="182"/>
      <c r="G64" s="223"/>
      <c r="H64" s="83"/>
      <c r="I64" s="199"/>
      <c r="J64" s="83"/>
      <c r="K64" s="199"/>
      <c r="L64" s="83"/>
      <c r="M64" s="199"/>
      <c r="N64" s="83"/>
      <c r="O64" s="199"/>
      <c r="P64" s="89"/>
      <c r="Q64" s="83"/>
      <c r="R64" s="199"/>
      <c r="S64" s="83"/>
      <c r="T64" s="199"/>
      <c r="U64" s="83"/>
      <c r="V64" s="199"/>
      <c r="W64" s="83"/>
      <c r="X64" s="199"/>
      <c r="Y64" s="89"/>
      <c r="Z64" s="83"/>
      <c r="AA64" s="199"/>
      <c r="AB64" s="83"/>
      <c r="AC64" s="199"/>
      <c r="AD64" s="83"/>
      <c r="AE64" s="199"/>
      <c r="AF64" s="83"/>
      <c r="AG64" s="199"/>
      <c r="AH64" s="89"/>
      <c r="AI64" s="83"/>
      <c r="AJ64" s="199"/>
      <c r="AK64" s="83"/>
      <c r="AL64" s="199"/>
      <c r="AM64" s="83"/>
      <c r="AN64" s="199"/>
      <c r="AO64" s="83"/>
      <c r="AP64" s="199"/>
      <c r="AQ64" s="89"/>
      <c r="AR64" s="83"/>
      <c r="AS64" s="199"/>
      <c r="AT64" s="83"/>
      <c r="AU64" s="199"/>
      <c r="AV64" s="83"/>
      <c r="AW64" s="199"/>
      <c r="AX64" s="83"/>
      <c r="AY64" s="199"/>
      <c r="AZ64" s="85"/>
    </row>
    <row r="65" spans="1:52" s="129" customFormat="1">
      <c r="A65" s="182" t="s">
        <v>123</v>
      </c>
      <c r="B65" s="185">
        <v>525</v>
      </c>
      <c r="C65" s="188">
        <v>45434</v>
      </c>
      <c r="D65" s="190" t="s">
        <v>148</v>
      </c>
      <c r="E65" s="183" t="s">
        <v>162</v>
      </c>
      <c r="F65" s="182" t="s">
        <v>129</v>
      </c>
      <c r="G65" s="166" t="s">
        <v>53</v>
      </c>
      <c r="H65" s="83" t="s">
        <v>26</v>
      </c>
      <c r="I65" s="199" t="s">
        <v>26</v>
      </c>
      <c r="J65" s="83">
        <v>0</v>
      </c>
      <c r="K65" s="199">
        <v>0</v>
      </c>
      <c r="L65" s="83">
        <v>0</v>
      </c>
      <c r="M65" s="199">
        <v>0</v>
      </c>
      <c r="N65" s="83" t="s">
        <v>26</v>
      </c>
      <c r="O65" s="199" t="s">
        <v>26</v>
      </c>
      <c r="P65" s="89"/>
      <c r="Q65" s="83" t="s">
        <v>26</v>
      </c>
      <c r="R65" s="199" t="s">
        <v>26</v>
      </c>
      <c r="S65" s="83">
        <v>0</v>
      </c>
      <c r="T65" s="199">
        <v>0</v>
      </c>
      <c r="U65" s="83">
        <v>0</v>
      </c>
      <c r="V65" s="199">
        <v>0</v>
      </c>
      <c r="W65" s="83" t="s">
        <v>26</v>
      </c>
      <c r="X65" s="199" t="s">
        <v>26</v>
      </c>
      <c r="Y65" s="89"/>
      <c r="Z65" s="83" t="s">
        <v>26</v>
      </c>
      <c r="AA65" s="199" t="s">
        <v>26</v>
      </c>
      <c r="AB65" s="83">
        <v>0</v>
      </c>
      <c r="AC65" s="199">
        <v>0</v>
      </c>
      <c r="AD65" s="83">
        <v>0</v>
      </c>
      <c r="AE65" s="199">
        <v>0</v>
      </c>
      <c r="AF65" s="83" t="s">
        <v>26</v>
      </c>
      <c r="AG65" s="199" t="s">
        <v>26</v>
      </c>
      <c r="AH65" s="89"/>
      <c r="AI65" s="83" t="s">
        <v>26</v>
      </c>
      <c r="AJ65" s="199" t="s">
        <v>26</v>
      </c>
      <c r="AK65" s="83">
        <v>0</v>
      </c>
      <c r="AL65" s="199">
        <v>0</v>
      </c>
      <c r="AM65" s="83">
        <v>0</v>
      </c>
      <c r="AN65" s="199">
        <v>0</v>
      </c>
      <c r="AO65" s="83" t="s">
        <v>26</v>
      </c>
      <c r="AP65" s="199" t="s">
        <v>26</v>
      </c>
      <c r="AQ65" s="89"/>
      <c r="AR65" s="83" t="s">
        <v>26</v>
      </c>
      <c r="AS65" s="199" t="s">
        <v>26</v>
      </c>
      <c r="AT65" s="83">
        <v>0</v>
      </c>
      <c r="AU65" s="199">
        <v>0</v>
      </c>
      <c r="AV65" s="83">
        <v>0</v>
      </c>
      <c r="AW65" s="199">
        <v>0</v>
      </c>
      <c r="AX65" s="83" t="s">
        <v>26</v>
      </c>
      <c r="AY65" s="199" t="s">
        <v>26</v>
      </c>
      <c r="AZ65" s="85"/>
    </row>
    <row r="66" spans="1:52" s="129" customFormat="1">
      <c r="A66" s="182" t="s">
        <v>119</v>
      </c>
      <c r="B66" s="185">
        <v>671</v>
      </c>
      <c r="C66" s="188">
        <v>45460</v>
      </c>
      <c r="D66" s="190" t="s">
        <v>142</v>
      </c>
      <c r="E66" s="183" t="s">
        <v>158</v>
      </c>
      <c r="F66" s="182" t="s">
        <v>239</v>
      </c>
      <c r="G66" s="166" t="s">
        <v>53</v>
      </c>
      <c r="H66" s="83" t="s">
        <v>21</v>
      </c>
      <c r="I66" s="199" t="s">
        <v>21</v>
      </c>
      <c r="J66" s="83">
        <v>0</v>
      </c>
      <c r="K66" s="199">
        <v>0</v>
      </c>
      <c r="L66" s="83">
        <v>0</v>
      </c>
      <c r="M66" s="199">
        <v>0</v>
      </c>
      <c r="N66" s="83" t="s">
        <v>21</v>
      </c>
      <c r="O66" s="199" t="s">
        <v>21</v>
      </c>
      <c r="P66" s="85"/>
      <c r="Q66" s="83" t="s">
        <v>21</v>
      </c>
      <c r="R66" s="199" t="s">
        <v>21</v>
      </c>
      <c r="S66" s="83">
        <v>0</v>
      </c>
      <c r="T66" s="199">
        <v>0</v>
      </c>
      <c r="U66" s="83">
        <v>0</v>
      </c>
      <c r="V66" s="199">
        <v>0</v>
      </c>
      <c r="W66" s="83" t="s">
        <v>21</v>
      </c>
      <c r="X66" s="199" t="s">
        <v>21</v>
      </c>
      <c r="Y66" s="85"/>
      <c r="Z66" s="83" t="s">
        <v>21</v>
      </c>
      <c r="AA66" s="199" t="s">
        <v>21</v>
      </c>
      <c r="AB66" s="83">
        <v>0</v>
      </c>
      <c r="AC66" s="199">
        <v>0</v>
      </c>
      <c r="AD66" s="83">
        <v>0</v>
      </c>
      <c r="AE66" s="199">
        <v>0</v>
      </c>
      <c r="AF66" s="83" t="s">
        <v>21</v>
      </c>
      <c r="AG66" s="199" t="s">
        <v>21</v>
      </c>
      <c r="AH66" s="85"/>
      <c r="AI66" s="83" t="s">
        <v>21</v>
      </c>
      <c r="AJ66" s="199" t="s">
        <v>21</v>
      </c>
      <c r="AK66" s="83">
        <v>0</v>
      </c>
      <c r="AL66" s="199">
        <v>0</v>
      </c>
      <c r="AM66" s="83">
        <v>0</v>
      </c>
      <c r="AN66" s="199">
        <v>0</v>
      </c>
      <c r="AO66" s="83" t="s">
        <v>21</v>
      </c>
      <c r="AP66" s="199" t="s">
        <v>21</v>
      </c>
      <c r="AQ66" s="85"/>
      <c r="AR66" s="83" t="s">
        <v>21</v>
      </c>
      <c r="AS66" s="199" t="s">
        <v>21</v>
      </c>
      <c r="AT66" s="83">
        <v>0</v>
      </c>
      <c r="AU66" s="199">
        <v>0</v>
      </c>
      <c r="AV66" s="83">
        <v>0</v>
      </c>
      <c r="AW66" s="199">
        <v>0</v>
      </c>
      <c r="AX66" s="83" t="s">
        <v>21</v>
      </c>
      <c r="AY66" s="199" t="s">
        <v>21</v>
      </c>
      <c r="AZ66" s="85"/>
    </row>
    <row r="67" spans="1:52" s="31" customFormat="1">
      <c r="A67" s="182" t="s">
        <v>282</v>
      </c>
      <c r="B67" s="185">
        <v>738</v>
      </c>
      <c r="C67" s="188">
        <v>45470</v>
      </c>
      <c r="D67" s="190" t="s">
        <v>307</v>
      </c>
      <c r="E67" s="183" t="s">
        <v>313</v>
      </c>
      <c r="F67" s="182" t="s">
        <v>287</v>
      </c>
      <c r="G67" s="182" t="s">
        <v>53</v>
      </c>
      <c r="H67" s="83" t="s">
        <v>26</v>
      </c>
      <c r="I67" s="199" t="s">
        <v>26</v>
      </c>
      <c r="J67" s="83">
        <v>0</v>
      </c>
      <c r="K67" s="199">
        <v>0</v>
      </c>
      <c r="L67" s="83">
        <v>0</v>
      </c>
      <c r="M67" s="199">
        <v>0</v>
      </c>
      <c r="N67" s="83" t="s">
        <v>26</v>
      </c>
      <c r="O67" s="199" t="s">
        <v>26</v>
      </c>
      <c r="P67" s="89"/>
      <c r="Q67" s="83" t="s">
        <v>26</v>
      </c>
      <c r="R67" s="199" t="s">
        <v>26</v>
      </c>
      <c r="S67" s="83">
        <v>0</v>
      </c>
      <c r="T67" s="199">
        <v>0</v>
      </c>
      <c r="U67" s="83">
        <v>0</v>
      </c>
      <c r="V67" s="199">
        <v>0</v>
      </c>
      <c r="W67" s="83" t="s">
        <v>26</v>
      </c>
      <c r="X67" s="199" t="s">
        <v>26</v>
      </c>
      <c r="Y67" s="89"/>
      <c r="Z67" s="83" t="s">
        <v>26</v>
      </c>
      <c r="AA67" s="199" t="s">
        <v>26</v>
      </c>
      <c r="AB67" s="83">
        <v>0</v>
      </c>
      <c r="AC67" s="199">
        <v>0</v>
      </c>
      <c r="AD67" s="83">
        <v>0</v>
      </c>
      <c r="AE67" s="199">
        <v>0</v>
      </c>
      <c r="AF67" s="83" t="s">
        <v>26</v>
      </c>
      <c r="AG67" s="199" t="s">
        <v>26</v>
      </c>
      <c r="AH67" s="89"/>
      <c r="AI67" s="83" t="s">
        <v>26</v>
      </c>
      <c r="AJ67" s="199" t="s">
        <v>26</v>
      </c>
      <c r="AK67" s="83">
        <v>0</v>
      </c>
      <c r="AL67" s="199">
        <v>0</v>
      </c>
      <c r="AM67" s="83">
        <v>0</v>
      </c>
      <c r="AN67" s="199">
        <v>0</v>
      </c>
      <c r="AO67" s="83" t="s">
        <v>26</v>
      </c>
      <c r="AP67" s="199" t="s">
        <v>26</v>
      </c>
      <c r="AQ67" s="89"/>
      <c r="AR67" s="83" t="s">
        <v>26</v>
      </c>
      <c r="AS67" s="199" t="s">
        <v>26</v>
      </c>
      <c r="AT67" s="83">
        <v>0</v>
      </c>
      <c r="AU67" s="199">
        <v>0</v>
      </c>
      <c r="AV67" s="83">
        <v>0</v>
      </c>
      <c r="AW67" s="199">
        <v>0</v>
      </c>
      <c r="AX67" s="83" t="s">
        <v>26</v>
      </c>
      <c r="AY67" s="199" t="s">
        <v>26</v>
      </c>
    </row>
    <row r="68" spans="1:52" s="129" customFormat="1">
      <c r="A68" s="182" t="s">
        <v>170</v>
      </c>
      <c r="B68" s="185">
        <v>523</v>
      </c>
      <c r="C68" s="188">
        <v>45434</v>
      </c>
      <c r="D68" s="190" t="s">
        <v>143</v>
      </c>
      <c r="E68" s="183" t="s">
        <v>159</v>
      </c>
      <c r="F68" s="182" t="s">
        <v>144</v>
      </c>
      <c r="G68" s="166" t="s">
        <v>53</v>
      </c>
      <c r="H68" s="83" t="s">
        <v>21</v>
      </c>
      <c r="I68" s="199" t="s">
        <v>21</v>
      </c>
      <c r="J68" s="83">
        <v>0</v>
      </c>
      <c r="K68" s="199">
        <v>0</v>
      </c>
      <c r="L68" s="83">
        <v>0</v>
      </c>
      <c r="M68" s="199">
        <v>0</v>
      </c>
      <c r="N68" s="83" t="s">
        <v>21</v>
      </c>
      <c r="O68" s="199" t="s">
        <v>21</v>
      </c>
      <c r="P68" s="89"/>
      <c r="Q68" s="83" t="s">
        <v>21</v>
      </c>
      <c r="R68" s="199" t="s">
        <v>21</v>
      </c>
      <c r="S68" s="83">
        <v>0</v>
      </c>
      <c r="T68" s="199">
        <v>0</v>
      </c>
      <c r="U68" s="83">
        <v>0</v>
      </c>
      <c r="V68" s="199">
        <v>0</v>
      </c>
      <c r="W68" s="83" t="s">
        <v>21</v>
      </c>
      <c r="X68" s="199" t="s">
        <v>21</v>
      </c>
      <c r="Y68" s="89"/>
      <c r="Z68" s="83" t="s">
        <v>21</v>
      </c>
      <c r="AA68" s="199" t="s">
        <v>21</v>
      </c>
      <c r="AB68" s="83">
        <v>0</v>
      </c>
      <c r="AC68" s="199">
        <v>0</v>
      </c>
      <c r="AD68" s="83">
        <v>0</v>
      </c>
      <c r="AE68" s="199">
        <v>0</v>
      </c>
      <c r="AF68" s="83" t="s">
        <v>21</v>
      </c>
      <c r="AG68" s="199" t="s">
        <v>21</v>
      </c>
      <c r="AH68" s="89"/>
      <c r="AI68" s="83" t="s">
        <v>21</v>
      </c>
      <c r="AJ68" s="199" t="s">
        <v>21</v>
      </c>
      <c r="AK68" s="83">
        <v>0</v>
      </c>
      <c r="AL68" s="199">
        <v>0</v>
      </c>
      <c r="AM68" s="83">
        <v>0</v>
      </c>
      <c r="AN68" s="199">
        <v>0</v>
      </c>
      <c r="AO68" s="83" t="s">
        <v>21</v>
      </c>
      <c r="AP68" s="199" t="s">
        <v>21</v>
      </c>
      <c r="AQ68" s="89"/>
      <c r="AR68" s="83" t="s">
        <v>21</v>
      </c>
      <c r="AS68" s="199" t="s">
        <v>21</v>
      </c>
      <c r="AT68" s="83">
        <v>0</v>
      </c>
      <c r="AU68" s="199">
        <v>0</v>
      </c>
      <c r="AV68" s="83">
        <v>0</v>
      </c>
      <c r="AW68" s="199">
        <v>0</v>
      </c>
      <c r="AX68" s="83" t="s">
        <v>21</v>
      </c>
      <c r="AY68" s="199" t="s">
        <v>21</v>
      </c>
      <c r="AZ68" s="85"/>
    </row>
    <row r="69" spans="1:52" s="129" customFormat="1">
      <c r="A69" s="182" t="s">
        <v>169</v>
      </c>
      <c r="B69" s="184">
        <v>536</v>
      </c>
      <c r="C69" s="187">
        <v>45434</v>
      </c>
      <c r="D69" s="190" t="s">
        <v>139</v>
      </c>
      <c r="E69" s="183" t="s">
        <v>157</v>
      </c>
      <c r="F69" s="182" t="s">
        <v>149</v>
      </c>
      <c r="G69" s="182" t="s">
        <v>53</v>
      </c>
      <c r="H69" s="83">
        <v>-0.9</v>
      </c>
      <c r="I69" s="199">
        <v>0</v>
      </c>
      <c r="J69" s="83">
        <v>0</v>
      </c>
      <c r="K69" s="199">
        <v>0</v>
      </c>
      <c r="L69" s="83">
        <v>0</v>
      </c>
      <c r="M69" s="199">
        <v>0</v>
      </c>
      <c r="N69" s="83">
        <v>-0.9</v>
      </c>
      <c r="O69" s="199">
        <v>0</v>
      </c>
      <c r="P69" s="89"/>
      <c r="Q69" s="83">
        <v>0</v>
      </c>
      <c r="R69" s="199">
        <v>0</v>
      </c>
      <c r="S69" s="83">
        <v>0</v>
      </c>
      <c r="T69" s="199">
        <v>0</v>
      </c>
      <c r="U69" s="83">
        <v>0</v>
      </c>
      <c r="V69" s="199">
        <v>0</v>
      </c>
      <c r="W69" s="83">
        <v>0</v>
      </c>
      <c r="X69" s="199">
        <v>0</v>
      </c>
      <c r="Y69" s="89"/>
      <c r="Z69" s="83">
        <v>0</v>
      </c>
      <c r="AA69" s="199">
        <v>0</v>
      </c>
      <c r="AB69" s="83">
        <v>0</v>
      </c>
      <c r="AC69" s="199">
        <v>0</v>
      </c>
      <c r="AD69" s="83">
        <v>0</v>
      </c>
      <c r="AE69" s="199">
        <v>0</v>
      </c>
      <c r="AF69" s="83">
        <v>0</v>
      </c>
      <c r="AG69" s="199">
        <v>0</v>
      </c>
      <c r="AH69" s="89"/>
      <c r="AI69" s="83">
        <v>0</v>
      </c>
      <c r="AJ69" s="199">
        <v>0</v>
      </c>
      <c r="AK69" s="83">
        <v>0</v>
      </c>
      <c r="AL69" s="199">
        <v>0</v>
      </c>
      <c r="AM69" s="83">
        <v>0</v>
      </c>
      <c r="AN69" s="199">
        <v>0</v>
      </c>
      <c r="AO69" s="83">
        <v>0</v>
      </c>
      <c r="AP69" s="199">
        <v>0</v>
      </c>
      <c r="AQ69" s="89"/>
      <c r="AR69" s="83">
        <v>0</v>
      </c>
      <c r="AS69" s="199">
        <v>0</v>
      </c>
      <c r="AT69" s="83">
        <v>0</v>
      </c>
      <c r="AU69" s="199">
        <v>0</v>
      </c>
      <c r="AV69" s="83">
        <v>0</v>
      </c>
      <c r="AW69" s="199">
        <v>0</v>
      </c>
      <c r="AX69" s="83">
        <v>0</v>
      </c>
      <c r="AY69" s="199">
        <v>0</v>
      </c>
      <c r="AZ69" s="85"/>
    </row>
    <row r="70" spans="1:52" s="129" customFormat="1">
      <c r="A70" s="182" t="s">
        <v>281</v>
      </c>
      <c r="B70" s="184">
        <v>729</v>
      </c>
      <c r="C70" s="187">
        <v>45470</v>
      </c>
      <c r="D70" s="190" t="s">
        <v>306</v>
      </c>
      <c r="E70" s="183" t="s">
        <v>312</v>
      </c>
      <c r="F70" s="182" t="s">
        <v>299</v>
      </c>
      <c r="G70" s="182" t="s">
        <v>53</v>
      </c>
      <c r="H70" s="83">
        <v>-0.2</v>
      </c>
      <c r="I70" s="254">
        <v>-0.2</v>
      </c>
      <c r="J70" s="83">
        <v>0</v>
      </c>
      <c r="K70" s="254">
        <v>0</v>
      </c>
      <c r="L70" s="83">
        <v>0</v>
      </c>
      <c r="M70" s="254">
        <v>0</v>
      </c>
      <c r="N70" s="83">
        <v>-0.2</v>
      </c>
      <c r="O70" s="254">
        <v>-0.2</v>
      </c>
      <c r="P70" s="89"/>
      <c r="Q70" s="83">
        <v>-0.2</v>
      </c>
      <c r="R70" s="254">
        <v>-0.2</v>
      </c>
      <c r="S70" s="83">
        <v>0</v>
      </c>
      <c r="T70" s="254">
        <v>0</v>
      </c>
      <c r="U70" s="83">
        <v>0</v>
      </c>
      <c r="V70" s="254">
        <v>0</v>
      </c>
      <c r="W70" s="83">
        <v>-0.2</v>
      </c>
      <c r="X70" s="254">
        <v>-0.2</v>
      </c>
      <c r="Y70" s="89"/>
      <c r="Z70" s="83">
        <v>-0.2</v>
      </c>
      <c r="AA70" s="254">
        <v>-0.2</v>
      </c>
      <c r="AB70" s="83">
        <v>0</v>
      </c>
      <c r="AC70" s="254">
        <v>0</v>
      </c>
      <c r="AD70" s="83">
        <v>0</v>
      </c>
      <c r="AE70" s="254">
        <v>0</v>
      </c>
      <c r="AF70" s="83">
        <v>-0.2</v>
      </c>
      <c r="AG70" s="254">
        <v>-0.2</v>
      </c>
      <c r="AH70" s="89"/>
      <c r="AI70" s="83">
        <v>-0.2</v>
      </c>
      <c r="AJ70" s="254">
        <v>-0.2</v>
      </c>
      <c r="AK70" s="83">
        <v>0</v>
      </c>
      <c r="AL70" s="254">
        <v>0</v>
      </c>
      <c r="AM70" s="83">
        <v>0</v>
      </c>
      <c r="AN70" s="254">
        <v>0</v>
      </c>
      <c r="AO70" s="83">
        <v>-0.2</v>
      </c>
      <c r="AP70" s="254">
        <v>-0.2</v>
      </c>
      <c r="AQ70" s="89"/>
      <c r="AR70" s="83">
        <v>-0.1</v>
      </c>
      <c r="AS70" s="254">
        <v>-0.1</v>
      </c>
      <c r="AT70" s="83">
        <v>0</v>
      </c>
      <c r="AU70" s="254">
        <v>0</v>
      </c>
      <c r="AV70" s="83">
        <v>0</v>
      </c>
      <c r="AW70" s="254">
        <v>0</v>
      </c>
      <c r="AX70" s="83">
        <v>-0.1</v>
      </c>
      <c r="AY70" s="254">
        <v>-0.1</v>
      </c>
      <c r="AZ70" s="253"/>
    </row>
    <row r="71" spans="1:52" s="129" customFormat="1">
      <c r="A71" s="182" t="s">
        <v>106</v>
      </c>
      <c r="B71" s="184">
        <v>443</v>
      </c>
      <c r="C71" s="187">
        <v>45460</v>
      </c>
      <c r="D71" s="190" t="s">
        <v>97</v>
      </c>
      <c r="E71" s="183" t="s">
        <v>49</v>
      </c>
      <c r="F71" s="182" t="s">
        <v>114</v>
      </c>
      <c r="G71" s="182" t="s">
        <v>53</v>
      </c>
      <c r="H71" s="83">
        <v>0</v>
      </c>
      <c r="I71" s="257">
        <v>0</v>
      </c>
      <c r="J71" s="83">
        <v>0</v>
      </c>
      <c r="K71" s="257">
        <v>0</v>
      </c>
      <c r="L71" s="83">
        <v>0</v>
      </c>
      <c r="M71" s="257">
        <v>0</v>
      </c>
      <c r="N71" s="83">
        <v>0</v>
      </c>
      <c r="O71" s="257">
        <v>0</v>
      </c>
      <c r="P71" s="89"/>
      <c r="Q71" s="83" t="s">
        <v>20</v>
      </c>
      <c r="R71" s="257">
        <v>0</v>
      </c>
      <c r="S71" s="83">
        <v>0</v>
      </c>
      <c r="T71" s="257">
        <v>0</v>
      </c>
      <c r="U71" s="83">
        <v>0</v>
      </c>
      <c r="V71" s="257">
        <v>0</v>
      </c>
      <c r="W71" s="83">
        <v>0</v>
      </c>
      <c r="X71" s="257">
        <v>0</v>
      </c>
      <c r="Y71" s="89"/>
      <c r="Z71" s="83">
        <v>-0.1</v>
      </c>
      <c r="AA71" s="257">
        <v>0</v>
      </c>
      <c r="AB71" s="83">
        <v>0</v>
      </c>
      <c r="AC71" s="257">
        <v>0</v>
      </c>
      <c r="AD71" s="83">
        <v>0</v>
      </c>
      <c r="AE71" s="257">
        <v>0</v>
      </c>
      <c r="AF71" s="83">
        <v>-0.1</v>
      </c>
      <c r="AG71" s="257">
        <v>0</v>
      </c>
      <c r="AH71" s="89"/>
      <c r="AI71" s="83">
        <v>0</v>
      </c>
      <c r="AJ71" s="257">
        <v>0</v>
      </c>
      <c r="AK71" s="83">
        <v>0</v>
      </c>
      <c r="AL71" s="257">
        <v>0</v>
      </c>
      <c r="AM71" s="83">
        <v>0</v>
      </c>
      <c r="AN71" s="257">
        <v>0</v>
      </c>
      <c r="AO71" s="83">
        <v>0</v>
      </c>
      <c r="AP71" s="257">
        <v>0</v>
      </c>
      <c r="AQ71" s="89"/>
      <c r="AR71" s="83">
        <v>0</v>
      </c>
      <c r="AS71" s="257">
        <v>0</v>
      </c>
      <c r="AT71" s="83">
        <v>0</v>
      </c>
      <c r="AU71" s="257">
        <v>0</v>
      </c>
      <c r="AV71" s="83">
        <v>0</v>
      </c>
      <c r="AW71" s="257">
        <v>0</v>
      </c>
      <c r="AX71" s="83">
        <v>0</v>
      </c>
      <c r="AY71" s="257">
        <v>0</v>
      </c>
      <c r="AZ71" s="256"/>
    </row>
    <row r="72" spans="1:52" s="129" customFormat="1">
      <c r="A72" s="182"/>
      <c r="B72" s="184"/>
      <c r="C72" s="187"/>
      <c r="D72" s="190"/>
      <c r="E72" s="183"/>
      <c r="F72" s="182"/>
      <c r="G72" s="177" t="s">
        <v>5</v>
      </c>
      <c r="H72" s="178">
        <f>SUM(H65:H71)</f>
        <v>-1.1000000000000001</v>
      </c>
      <c r="I72" s="168">
        <f t="shared" ref="I72:AY72" si="17">SUM(I65:I71)</f>
        <v>-0.2</v>
      </c>
      <c r="J72" s="178">
        <f t="shared" si="17"/>
        <v>0</v>
      </c>
      <c r="K72" s="168">
        <f t="shared" si="17"/>
        <v>0</v>
      </c>
      <c r="L72" s="178">
        <f t="shared" si="17"/>
        <v>0</v>
      </c>
      <c r="M72" s="168">
        <f t="shared" si="17"/>
        <v>0</v>
      </c>
      <c r="N72" s="178">
        <f t="shared" si="17"/>
        <v>-1.1000000000000001</v>
      </c>
      <c r="O72" s="168">
        <f t="shared" si="17"/>
        <v>-0.2</v>
      </c>
      <c r="P72" s="180"/>
      <c r="Q72" s="178">
        <f t="shared" si="17"/>
        <v>-0.2</v>
      </c>
      <c r="R72" s="168">
        <f t="shared" si="17"/>
        <v>-0.2</v>
      </c>
      <c r="S72" s="178">
        <f t="shared" si="17"/>
        <v>0</v>
      </c>
      <c r="T72" s="168">
        <f t="shared" si="17"/>
        <v>0</v>
      </c>
      <c r="U72" s="178">
        <f t="shared" si="17"/>
        <v>0</v>
      </c>
      <c r="V72" s="168">
        <f t="shared" si="17"/>
        <v>0</v>
      </c>
      <c r="W72" s="178">
        <f t="shared" si="17"/>
        <v>-0.2</v>
      </c>
      <c r="X72" s="168">
        <f t="shared" si="17"/>
        <v>-0.2</v>
      </c>
      <c r="Y72" s="180"/>
      <c r="Z72" s="178">
        <f t="shared" si="17"/>
        <v>-0.30000000000000004</v>
      </c>
      <c r="AA72" s="168">
        <f t="shared" si="17"/>
        <v>-0.2</v>
      </c>
      <c r="AB72" s="178">
        <f t="shared" si="17"/>
        <v>0</v>
      </c>
      <c r="AC72" s="168">
        <f t="shared" si="17"/>
        <v>0</v>
      </c>
      <c r="AD72" s="178">
        <f t="shared" si="17"/>
        <v>0</v>
      </c>
      <c r="AE72" s="168">
        <f t="shared" si="17"/>
        <v>0</v>
      </c>
      <c r="AF72" s="178">
        <f t="shared" si="17"/>
        <v>-0.30000000000000004</v>
      </c>
      <c r="AG72" s="168">
        <f t="shared" si="17"/>
        <v>-0.2</v>
      </c>
      <c r="AH72" s="180"/>
      <c r="AI72" s="178">
        <f t="shared" si="17"/>
        <v>-0.2</v>
      </c>
      <c r="AJ72" s="168">
        <f t="shared" si="17"/>
        <v>-0.2</v>
      </c>
      <c r="AK72" s="178">
        <f t="shared" si="17"/>
        <v>0</v>
      </c>
      <c r="AL72" s="168">
        <f t="shared" si="17"/>
        <v>0</v>
      </c>
      <c r="AM72" s="178">
        <f t="shared" si="17"/>
        <v>0</v>
      </c>
      <c r="AN72" s="168">
        <f t="shared" si="17"/>
        <v>0</v>
      </c>
      <c r="AO72" s="178">
        <f t="shared" si="17"/>
        <v>-0.2</v>
      </c>
      <c r="AP72" s="168">
        <f t="shared" si="17"/>
        <v>-0.2</v>
      </c>
      <c r="AQ72" s="180"/>
      <c r="AR72" s="178">
        <f t="shared" si="17"/>
        <v>-0.1</v>
      </c>
      <c r="AS72" s="168">
        <f t="shared" si="17"/>
        <v>-0.1</v>
      </c>
      <c r="AT72" s="178">
        <f t="shared" si="17"/>
        <v>0</v>
      </c>
      <c r="AU72" s="168">
        <f t="shared" si="17"/>
        <v>0</v>
      </c>
      <c r="AV72" s="178">
        <f t="shared" si="17"/>
        <v>0</v>
      </c>
      <c r="AW72" s="168">
        <f t="shared" si="17"/>
        <v>0</v>
      </c>
      <c r="AX72" s="178">
        <f t="shared" si="17"/>
        <v>-0.1</v>
      </c>
      <c r="AY72" s="168">
        <f t="shared" si="17"/>
        <v>-0.1</v>
      </c>
      <c r="AZ72" s="253"/>
    </row>
    <row r="73" spans="1:52" s="129" customFormat="1">
      <c r="A73" s="182"/>
      <c r="B73" s="184"/>
      <c r="C73" s="187"/>
      <c r="D73" s="190"/>
      <c r="E73" s="183"/>
      <c r="F73" s="182"/>
      <c r="G73" s="223"/>
      <c r="H73" s="83"/>
      <c r="I73" s="199"/>
      <c r="J73" s="83"/>
      <c r="K73" s="199"/>
      <c r="L73" s="83"/>
      <c r="M73" s="199"/>
      <c r="N73" s="83"/>
      <c r="O73" s="199"/>
      <c r="P73" s="89"/>
      <c r="Q73" s="83"/>
      <c r="R73" s="199"/>
      <c r="S73" s="83"/>
      <c r="T73" s="199"/>
      <c r="U73" s="83"/>
      <c r="V73" s="199"/>
      <c r="W73" s="83"/>
      <c r="X73" s="199"/>
      <c r="Y73" s="89"/>
      <c r="Z73" s="83"/>
      <c r="AA73" s="199"/>
      <c r="AB73" s="83"/>
      <c r="AC73" s="199"/>
      <c r="AD73" s="83"/>
      <c r="AE73" s="199"/>
      <c r="AF73" s="83"/>
      <c r="AG73" s="199"/>
      <c r="AH73" s="89"/>
      <c r="AI73" s="83"/>
      <c r="AJ73" s="199"/>
      <c r="AK73" s="83"/>
      <c r="AL73" s="199"/>
      <c r="AM73" s="83"/>
      <c r="AN73" s="199"/>
      <c r="AO73" s="83"/>
      <c r="AP73" s="199"/>
      <c r="AQ73" s="89"/>
      <c r="AR73" s="83"/>
      <c r="AS73" s="199"/>
      <c r="AT73" s="83"/>
      <c r="AU73" s="199"/>
      <c r="AV73" s="83"/>
      <c r="AW73" s="199"/>
      <c r="AX73" s="83"/>
      <c r="AY73" s="199"/>
      <c r="AZ73" s="85"/>
    </row>
    <row r="74" spans="1:52" s="129" customFormat="1">
      <c r="A74" s="182" t="s">
        <v>323</v>
      </c>
      <c r="B74" s="185">
        <v>678</v>
      </c>
      <c r="C74" s="188">
        <v>45460</v>
      </c>
      <c r="D74" s="190" t="s">
        <v>214</v>
      </c>
      <c r="E74" s="183" t="s">
        <v>193</v>
      </c>
      <c r="F74" s="182" t="s">
        <v>193</v>
      </c>
      <c r="G74" s="166" t="s">
        <v>133</v>
      </c>
      <c r="H74" s="83">
        <v>0</v>
      </c>
      <c r="I74" s="199">
        <v>0</v>
      </c>
      <c r="J74" s="83" t="s">
        <v>23</v>
      </c>
      <c r="K74" s="199" t="s">
        <v>23</v>
      </c>
      <c r="L74" s="83" t="s">
        <v>23</v>
      </c>
      <c r="M74" s="199" t="s">
        <v>23</v>
      </c>
      <c r="N74" s="83" t="s">
        <v>23</v>
      </c>
      <c r="O74" s="199" t="s">
        <v>23</v>
      </c>
      <c r="P74" s="89"/>
      <c r="Q74" s="83">
        <v>0</v>
      </c>
      <c r="R74" s="199">
        <v>0</v>
      </c>
      <c r="S74" s="83" t="s">
        <v>23</v>
      </c>
      <c r="T74" s="199" t="s">
        <v>23</v>
      </c>
      <c r="U74" s="83" t="s">
        <v>23</v>
      </c>
      <c r="V74" s="199" t="s">
        <v>23</v>
      </c>
      <c r="W74" s="83" t="s">
        <v>23</v>
      </c>
      <c r="X74" s="199" t="s">
        <v>23</v>
      </c>
      <c r="Y74" s="89"/>
      <c r="Z74" s="83">
        <v>0</v>
      </c>
      <c r="AA74" s="199">
        <v>0</v>
      </c>
      <c r="AB74" s="83" t="s">
        <v>23</v>
      </c>
      <c r="AC74" s="199" t="s">
        <v>23</v>
      </c>
      <c r="AD74" s="83" t="s">
        <v>23</v>
      </c>
      <c r="AE74" s="199" t="s">
        <v>23</v>
      </c>
      <c r="AF74" s="83" t="s">
        <v>23</v>
      </c>
      <c r="AG74" s="199" t="s">
        <v>23</v>
      </c>
      <c r="AH74" s="89"/>
      <c r="AI74" s="83">
        <v>0</v>
      </c>
      <c r="AJ74" s="199">
        <v>0</v>
      </c>
      <c r="AK74" s="83" t="s">
        <v>23</v>
      </c>
      <c r="AL74" s="199" t="s">
        <v>23</v>
      </c>
      <c r="AM74" s="83" t="s">
        <v>23</v>
      </c>
      <c r="AN74" s="199" t="s">
        <v>23</v>
      </c>
      <c r="AO74" s="83" t="s">
        <v>23</v>
      </c>
      <c r="AP74" s="199" t="s">
        <v>23</v>
      </c>
      <c r="AQ74" s="89"/>
      <c r="AR74" s="83">
        <v>0</v>
      </c>
      <c r="AS74" s="199">
        <v>0</v>
      </c>
      <c r="AT74" s="83" t="s">
        <v>23</v>
      </c>
      <c r="AU74" s="199" t="s">
        <v>23</v>
      </c>
      <c r="AV74" s="83" t="s">
        <v>23</v>
      </c>
      <c r="AW74" s="199" t="s">
        <v>23</v>
      </c>
      <c r="AX74" s="83" t="s">
        <v>23</v>
      </c>
      <c r="AY74" s="199" t="s">
        <v>23</v>
      </c>
      <c r="AZ74" s="85"/>
    </row>
    <row r="75" spans="1:52" s="129" customFormat="1">
      <c r="A75" s="182" t="s">
        <v>178</v>
      </c>
      <c r="B75" s="184">
        <v>514</v>
      </c>
      <c r="C75" s="187">
        <v>45460</v>
      </c>
      <c r="D75" s="190" t="s">
        <v>212</v>
      </c>
      <c r="E75" s="183" t="s">
        <v>255</v>
      </c>
      <c r="F75" s="182" t="s">
        <v>191</v>
      </c>
      <c r="G75" s="166" t="s">
        <v>133</v>
      </c>
      <c r="H75" s="83" t="s">
        <v>22</v>
      </c>
      <c r="I75" s="199" t="s">
        <v>22</v>
      </c>
      <c r="J75" s="83" t="s">
        <v>21</v>
      </c>
      <c r="K75" s="199" t="s">
        <v>21</v>
      </c>
      <c r="L75" s="83" t="s">
        <v>21</v>
      </c>
      <c r="M75" s="199" t="s">
        <v>21</v>
      </c>
      <c r="N75" s="83" t="s">
        <v>21</v>
      </c>
      <c r="O75" s="199" t="s">
        <v>21</v>
      </c>
      <c r="P75" s="89"/>
      <c r="Q75" s="83" t="s">
        <v>22</v>
      </c>
      <c r="R75" s="199" t="s">
        <v>22</v>
      </c>
      <c r="S75" s="83" t="s">
        <v>21</v>
      </c>
      <c r="T75" s="199" t="s">
        <v>21</v>
      </c>
      <c r="U75" s="83" t="s">
        <v>21</v>
      </c>
      <c r="V75" s="199" t="s">
        <v>21</v>
      </c>
      <c r="W75" s="83" t="s">
        <v>21</v>
      </c>
      <c r="X75" s="199" t="s">
        <v>21</v>
      </c>
      <c r="Y75" s="89"/>
      <c r="Z75" s="83" t="s">
        <v>22</v>
      </c>
      <c r="AA75" s="199" t="s">
        <v>22</v>
      </c>
      <c r="AB75" s="83" t="s">
        <v>21</v>
      </c>
      <c r="AC75" s="199" t="s">
        <v>21</v>
      </c>
      <c r="AD75" s="83" t="s">
        <v>21</v>
      </c>
      <c r="AE75" s="199" t="s">
        <v>21</v>
      </c>
      <c r="AF75" s="83" t="s">
        <v>21</v>
      </c>
      <c r="AG75" s="199" t="s">
        <v>21</v>
      </c>
      <c r="AH75" s="89"/>
      <c r="AI75" s="83" t="s">
        <v>22</v>
      </c>
      <c r="AJ75" s="199" t="s">
        <v>22</v>
      </c>
      <c r="AK75" s="83" t="s">
        <v>21</v>
      </c>
      <c r="AL75" s="199" t="s">
        <v>21</v>
      </c>
      <c r="AM75" s="83" t="s">
        <v>21</v>
      </c>
      <c r="AN75" s="199" t="s">
        <v>21</v>
      </c>
      <c r="AO75" s="83" t="s">
        <v>21</v>
      </c>
      <c r="AP75" s="199" t="s">
        <v>21</v>
      </c>
      <c r="AQ75" s="89"/>
      <c r="AR75" s="83" t="s">
        <v>22</v>
      </c>
      <c r="AS75" s="199" t="s">
        <v>22</v>
      </c>
      <c r="AT75" s="83" t="s">
        <v>21</v>
      </c>
      <c r="AU75" s="199" t="s">
        <v>21</v>
      </c>
      <c r="AV75" s="83" t="s">
        <v>21</v>
      </c>
      <c r="AW75" s="199" t="s">
        <v>21</v>
      </c>
      <c r="AX75" s="83" t="s">
        <v>21</v>
      </c>
      <c r="AY75" s="199" t="s">
        <v>21</v>
      </c>
      <c r="AZ75" s="85"/>
    </row>
    <row r="76" spans="1:52" s="129" customFormat="1">
      <c r="A76" s="182" t="s">
        <v>324</v>
      </c>
      <c r="B76" s="184">
        <v>674</v>
      </c>
      <c r="C76" s="187">
        <v>45460</v>
      </c>
      <c r="D76" s="190" t="s">
        <v>213</v>
      </c>
      <c r="E76" s="183" t="s">
        <v>256</v>
      </c>
      <c r="F76" s="182" t="s">
        <v>192</v>
      </c>
      <c r="G76" s="166" t="s">
        <v>133</v>
      </c>
      <c r="H76" s="83" t="s">
        <v>22</v>
      </c>
      <c r="I76" s="199" t="s">
        <v>22</v>
      </c>
      <c r="J76" s="83" t="s">
        <v>22</v>
      </c>
      <c r="K76" s="199" t="s">
        <v>22</v>
      </c>
      <c r="L76" s="83" t="s">
        <v>22</v>
      </c>
      <c r="M76" s="199" t="s">
        <v>22</v>
      </c>
      <c r="N76" s="83" t="s">
        <v>22</v>
      </c>
      <c r="O76" s="199" t="s">
        <v>22</v>
      </c>
      <c r="P76" s="89"/>
      <c r="Q76" s="83" t="s">
        <v>22</v>
      </c>
      <c r="R76" s="199" t="s">
        <v>22</v>
      </c>
      <c r="S76" s="83" t="s">
        <v>22</v>
      </c>
      <c r="T76" s="199" t="s">
        <v>22</v>
      </c>
      <c r="U76" s="83" t="s">
        <v>22</v>
      </c>
      <c r="V76" s="199" t="s">
        <v>22</v>
      </c>
      <c r="W76" s="83" t="s">
        <v>22</v>
      </c>
      <c r="X76" s="199" t="s">
        <v>22</v>
      </c>
      <c r="Y76" s="89"/>
      <c r="Z76" s="83" t="s">
        <v>22</v>
      </c>
      <c r="AA76" s="199" t="s">
        <v>22</v>
      </c>
      <c r="AB76" s="83" t="s">
        <v>22</v>
      </c>
      <c r="AC76" s="199" t="s">
        <v>22</v>
      </c>
      <c r="AD76" s="83" t="s">
        <v>22</v>
      </c>
      <c r="AE76" s="199" t="s">
        <v>22</v>
      </c>
      <c r="AF76" s="83" t="s">
        <v>22</v>
      </c>
      <c r="AG76" s="199" t="s">
        <v>22</v>
      </c>
      <c r="AH76" s="89"/>
      <c r="AI76" s="83" t="s">
        <v>22</v>
      </c>
      <c r="AJ76" s="199" t="s">
        <v>22</v>
      </c>
      <c r="AK76" s="83" t="s">
        <v>22</v>
      </c>
      <c r="AL76" s="199" t="s">
        <v>22</v>
      </c>
      <c r="AM76" s="83" t="s">
        <v>22</v>
      </c>
      <c r="AN76" s="199" t="s">
        <v>22</v>
      </c>
      <c r="AO76" s="83" t="s">
        <v>22</v>
      </c>
      <c r="AP76" s="199" t="s">
        <v>22</v>
      </c>
      <c r="AQ76" s="89"/>
      <c r="AR76" s="83" t="s">
        <v>22</v>
      </c>
      <c r="AS76" s="199" t="s">
        <v>22</v>
      </c>
      <c r="AT76" s="83" t="s">
        <v>22</v>
      </c>
      <c r="AU76" s="199" t="s">
        <v>22</v>
      </c>
      <c r="AV76" s="83" t="s">
        <v>22</v>
      </c>
      <c r="AW76" s="199" t="s">
        <v>22</v>
      </c>
      <c r="AX76" s="83" t="s">
        <v>22</v>
      </c>
      <c r="AY76" s="199" t="s">
        <v>22</v>
      </c>
      <c r="AZ76" s="85"/>
    </row>
    <row r="77" spans="1:52" s="31" customFormat="1">
      <c r="A77" s="182" t="s">
        <v>177</v>
      </c>
      <c r="B77" s="184">
        <v>608</v>
      </c>
      <c r="C77" s="187">
        <v>45460</v>
      </c>
      <c r="D77" s="190" t="s">
        <v>237</v>
      </c>
      <c r="E77" s="183" t="s">
        <v>252</v>
      </c>
      <c r="F77" s="182" t="s">
        <v>238</v>
      </c>
      <c r="G77" s="182" t="s">
        <v>133</v>
      </c>
      <c r="H77" s="83">
        <v>-0.8</v>
      </c>
      <c r="I77" s="254">
        <v>0</v>
      </c>
      <c r="J77" s="83">
        <v>0</v>
      </c>
      <c r="K77" s="254">
        <v>0</v>
      </c>
      <c r="L77" s="83">
        <v>0.8</v>
      </c>
      <c r="M77" s="254">
        <v>0</v>
      </c>
      <c r="N77" s="83">
        <v>0</v>
      </c>
      <c r="O77" s="254">
        <v>0</v>
      </c>
      <c r="P77" s="253"/>
      <c r="Q77" s="83">
        <v>-0.8</v>
      </c>
      <c r="R77" s="254">
        <v>0</v>
      </c>
      <c r="S77" s="83">
        <v>0</v>
      </c>
      <c r="T77" s="254">
        <v>0</v>
      </c>
      <c r="U77" s="83">
        <v>0.8</v>
      </c>
      <c r="V77" s="254">
        <v>0</v>
      </c>
      <c r="W77" s="83">
        <v>0</v>
      </c>
      <c r="X77" s="254">
        <v>0</v>
      </c>
      <c r="Y77" s="253"/>
      <c r="Z77" s="83">
        <v>0</v>
      </c>
      <c r="AA77" s="254">
        <v>0</v>
      </c>
      <c r="AB77" s="83">
        <v>0</v>
      </c>
      <c r="AC77" s="254">
        <v>0</v>
      </c>
      <c r="AD77" s="83">
        <v>0</v>
      </c>
      <c r="AE77" s="254">
        <v>0</v>
      </c>
      <c r="AF77" s="83">
        <v>0</v>
      </c>
      <c r="AG77" s="254">
        <v>0</v>
      </c>
      <c r="AH77" s="253"/>
      <c r="AI77" s="83">
        <v>0</v>
      </c>
      <c r="AJ77" s="254">
        <v>0</v>
      </c>
      <c r="AK77" s="83">
        <v>0</v>
      </c>
      <c r="AL77" s="254">
        <v>0</v>
      </c>
      <c r="AM77" s="83">
        <v>0</v>
      </c>
      <c r="AN77" s="254">
        <v>0</v>
      </c>
      <c r="AO77" s="83">
        <v>0</v>
      </c>
      <c r="AP77" s="254">
        <v>0</v>
      </c>
      <c r="AQ77" s="253"/>
      <c r="AR77" s="83">
        <v>0</v>
      </c>
      <c r="AS77" s="254">
        <v>0</v>
      </c>
      <c r="AT77" s="83">
        <v>0</v>
      </c>
      <c r="AU77" s="254">
        <v>0</v>
      </c>
      <c r="AV77" s="83">
        <v>0</v>
      </c>
      <c r="AW77" s="254">
        <v>0</v>
      </c>
      <c r="AX77" s="83">
        <v>0</v>
      </c>
      <c r="AY77" s="254">
        <v>0</v>
      </c>
    </row>
    <row r="78" spans="1:52" s="129" customFormat="1">
      <c r="A78" s="182" t="s">
        <v>119</v>
      </c>
      <c r="B78" s="184">
        <v>671</v>
      </c>
      <c r="C78" s="187">
        <v>45460</v>
      </c>
      <c r="D78" s="190" t="s">
        <v>142</v>
      </c>
      <c r="E78" s="183" t="s">
        <v>158</v>
      </c>
      <c r="F78" s="182" t="s">
        <v>239</v>
      </c>
      <c r="G78" s="166" t="s">
        <v>133</v>
      </c>
      <c r="H78" s="83" t="s">
        <v>21</v>
      </c>
      <c r="I78" s="199" t="s">
        <v>21</v>
      </c>
      <c r="J78" s="83" t="s">
        <v>21</v>
      </c>
      <c r="K78" s="199" t="s">
        <v>21</v>
      </c>
      <c r="L78" s="83" t="s">
        <v>21</v>
      </c>
      <c r="M78" s="199" t="s">
        <v>21</v>
      </c>
      <c r="N78" s="83" t="s">
        <v>21</v>
      </c>
      <c r="O78" s="199" t="s">
        <v>21</v>
      </c>
      <c r="P78" s="89"/>
      <c r="Q78" s="83" t="s">
        <v>21</v>
      </c>
      <c r="R78" s="199" t="s">
        <v>21</v>
      </c>
      <c r="S78" s="83" t="s">
        <v>21</v>
      </c>
      <c r="T78" s="199" t="s">
        <v>21</v>
      </c>
      <c r="U78" s="83" t="s">
        <v>21</v>
      </c>
      <c r="V78" s="199" t="s">
        <v>21</v>
      </c>
      <c r="W78" s="83" t="s">
        <v>21</v>
      </c>
      <c r="X78" s="199" t="s">
        <v>21</v>
      </c>
      <c r="Y78" s="89"/>
      <c r="Z78" s="83" t="s">
        <v>21</v>
      </c>
      <c r="AA78" s="199" t="s">
        <v>21</v>
      </c>
      <c r="AB78" s="83" t="s">
        <v>21</v>
      </c>
      <c r="AC78" s="199" t="s">
        <v>21</v>
      </c>
      <c r="AD78" s="83" t="s">
        <v>21</v>
      </c>
      <c r="AE78" s="199" t="s">
        <v>21</v>
      </c>
      <c r="AF78" s="83" t="s">
        <v>21</v>
      </c>
      <c r="AG78" s="199" t="s">
        <v>21</v>
      </c>
      <c r="AH78" s="89"/>
      <c r="AI78" s="83" t="s">
        <v>21</v>
      </c>
      <c r="AJ78" s="199" t="s">
        <v>21</v>
      </c>
      <c r="AK78" s="83" t="s">
        <v>21</v>
      </c>
      <c r="AL78" s="199" t="s">
        <v>21</v>
      </c>
      <c r="AM78" s="83" t="s">
        <v>21</v>
      </c>
      <c r="AN78" s="199" t="s">
        <v>21</v>
      </c>
      <c r="AO78" s="83" t="s">
        <v>21</v>
      </c>
      <c r="AP78" s="199" t="s">
        <v>21</v>
      </c>
      <c r="AQ78" s="89"/>
      <c r="AR78" s="83" t="s">
        <v>21</v>
      </c>
      <c r="AS78" s="199" t="s">
        <v>21</v>
      </c>
      <c r="AT78" s="83" t="s">
        <v>21</v>
      </c>
      <c r="AU78" s="199" t="s">
        <v>21</v>
      </c>
      <c r="AV78" s="83" t="s">
        <v>21</v>
      </c>
      <c r="AW78" s="199" t="s">
        <v>21</v>
      </c>
      <c r="AX78" s="83" t="s">
        <v>21</v>
      </c>
      <c r="AY78" s="199" t="s">
        <v>21</v>
      </c>
      <c r="AZ78" s="85"/>
    </row>
    <row r="79" spans="1:52" s="129" customFormat="1">
      <c r="A79" s="182" t="s">
        <v>170</v>
      </c>
      <c r="B79" s="184">
        <v>523</v>
      </c>
      <c r="C79" s="187">
        <v>45434</v>
      </c>
      <c r="D79" s="190" t="s">
        <v>143</v>
      </c>
      <c r="E79" s="183" t="s">
        <v>159</v>
      </c>
      <c r="F79" s="182" t="s">
        <v>144</v>
      </c>
      <c r="G79" s="166" t="s">
        <v>133</v>
      </c>
      <c r="H79" s="83">
        <v>0.6</v>
      </c>
      <c r="I79" s="199">
        <v>0.6</v>
      </c>
      <c r="J79" s="83">
        <v>0</v>
      </c>
      <c r="K79" s="199">
        <v>0</v>
      </c>
      <c r="L79" s="83">
        <v>0</v>
      </c>
      <c r="M79" s="199">
        <v>0</v>
      </c>
      <c r="N79" s="83">
        <v>0.6</v>
      </c>
      <c r="O79" s="199">
        <v>0.6</v>
      </c>
      <c r="P79" s="89"/>
      <c r="Q79" s="83">
        <v>0.6</v>
      </c>
      <c r="R79" s="199">
        <v>0.6</v>
      </c>
      <c r="S79" s="83">
        <v>0</v>
      </c>
      <c r="T79" s="199">
        <v>0</v>
      </c>
      <c r="U79" s="83">
        <v>0</v>
      </c>
      <c r="V79" s="199">
        <v>0</v>
      </c>
      <c r="W79" s="83">
        <v>0.6</v>
      </c>
      <c r="X79" s="199">
        <v>0.6</v>
      </c>
      <c r="Y79" s="89"/>
      <c r="Z79" s="83">
        <v>0.6</v>
      </c>
      <c r="AA79" s="199">
        <v>0.6</v>
      </c>
      <c r="AB79" s="83">
        <v>0</v>
      </c>
      <c r="AC79" s="199">
        <v>0</v>
      </c>
      <c r="AD79" s="83">
        <v>0</v>
      </c>
      <c r="AE79" s="199">
        <v>0</v>
      </c>
      <c r="AF79" s="83">
        <v>0.6</v>
      </c>
      <c r="AG79" s="199">
        <v>0.6</v>
      </c>
      <c r="AH79" s="89"/>
      <c r="AI79" s="83">
        <v>0.6</v>
      </c>
      <c r="AJ79" s="199">
        <v>0.6</v>
      </c>
      <c r="AK79" s="83">
        <v>0</v>
      </c>
      <c r="AL79" s="199">
        <v>0</v>
      </c>
      <c r="AM79" s="83">
        <v>0</v>
      </c>
      <c r="AN79" s="199">
        <v>0</v>
      </c>
      <c r="AO79" s="83">
        <v>0.6</v>
      </c>
      <c r="AP79" s="199">
        <v>0.6</v>
      </c>
      <c r="AQ79" s="89"/>
      <c r="AR79" s="83">
        <v>0.6</v>
      </c>
      <c r="AS79" s="199">
        <v>0.6</v>
      </c>
      <c r="AT79" s="83">
        <v>0</v>
      </c>
      <c r="AU79" s="199">
        <v>0</v>
      </c>
      <c r="AV79" s="83">
        <v>0</v>
      </c>
      <c r="AW79" s="199">
        <v>0</v>
      </c>
      <c r="AX79" s="83">
        <v>0.6</v>
      </c>
      <c r="AY79" s="199">
        <v>0.6</v>
      </c>
      <c r="AZ79" s="85"/>
    </row>
    <row r="80" spans="1:52" s="129" customFormat="1">
      <c r="A80" s="182"/>
      <c r="B80" s="184"/>
      <c r="C80" s="187"/>
      <c r="D80" s="190"/>
      <c r="E80" s="183"/>
      <c r="F80" s="182"/>
      <c r="G80" s="176" t="s">
        <v>5</v>
      </c>
      <c r="H80" s="178">
        <f t="shared" ref="H80:O80" si="18">SUM(H74:H79)</f>
        <v>-0.20000000000000007</v>
      </c>
      <c r="I80" s="168">
        <f t="shared" si="18"/>
        <v>0.6</v>
      </c>
      <c r="J80" s="178">
        <f t="shared" si="18"/>
        <v>0</v>
      </c>
      <c r="K80" s="168">
        <f t="shared" si="18"/>
        <v>0</v>
      </c>
      <c r="L80" s="178">
        <f t="shared" si="18"/>
        <v>0.8</v>
      </c>
      <c r="M80" s="168">
        <f t="shared" si="18"/>
        <v>0</v>
      </c>
      <c r="N80" s="178">
        <f t="shared" si="18"/>
        <v>0.6</v>
      </c>
      <c r="O80" s="168">
        <f t="shared" si="18"/>
        <v>0.6</v>
      </c>
      <c r="P80" s="180"/>
      <c r="Q80" s="178">
        <f t="shared" ref="Q80:X80" si="19">SUM(Q74:Q79)</f>
        <v>-0.20000000000000007</v>
      </c>
      <c r="R80" s="168">
        <f t="shared" si="19"/>
        <v>0.6</v>
      </c>
      <c r="S80" s="178">
        <f t="shared" si="19"/>
        <v>0</v>
      </c>
      <c r="T80" s="168">
        <f t="shared" si="19"/>
        <v>0</v>
      </c>
      <c r="U80" s="178">
        <f t="shared" si="19"/>
        <v>0.8</v>
      </c>
      <c r="V80" s="168">
        <f t="shared" si="19"/>
        <v>0</v>
      </c>
      <c r="W80" s="178">
        <f t="shared" si="19"/>
        <v>0.6</v>
      </c>
      <c r="X80" s="168">
        <f t="shared" si="19"/>
        <v>0.6</v>
      </c>
      <c r="Y80" s="180"/>
      <c r="Z80" s="178">
        <f t="shared" ref="Z80:AG80" si="20">SUM(Z74:Z79)</f>
        <v>0.6</v>
      </c>
      <c r="AA80" s="168">
        <f t="shared" si="20"/>
        <v>0.6</v>
      </c>
      <c r="AB80" s="178">
        <f t="shared" si="20"/>
        <v>0</v>
      </c>
      <c r="AC80" s="168">
        <f t="shared" si="20"/>
        <v>0</v>
      </c>
      <c r="AD80" s="178">
        <f t="shared" si="20"/>
        <v>0</v>
      </c>
      <c r="AE80" s="168">
        <f t="shared" si="20"/>
        <v>0</v>
      </c>
      <c r="AF80" s="178">
        <f t="shared" si="20"/>
        <v>0.6</v>
      </c>
      <c r="AG80" s="168">
        <f t="shared" si="20"/>
        <v>0.6</v>
      </c>
      <c r="AH80" s="180"/>
      <c r="AI80" s="178">
        <f t="shared" ref="AI80:AP80" si="21">SUM(AI74:AI79)</f>
        <v>0.6</v>
      </c>
      <c r="AJ80" s="168">
        <f t="shared" si="21"/>
        <v>0.6</v>
      </c>
      <c r="AK80" s="178">
        <f t="shared" si="21"/>
        <v>0</v>
      </c>
      <c r="AL80" s="168">
        <f t="shared" si="21"/>
        <v>0</v>
      </c>
      <c r="AM80" s="178">
        <f t="shared" si="21"/>
        <v>0</v>
      </c>
      <c r="AN80" s="168">
        <f t="shared" si="21"/>
        <v>0</v>
      </c>
      <c r="AO80" s="178">
        <f t="shared" si="21"/>
        <v>0.6</v>
      </c>
      <c r="AP80" s="168">
        <f t="shared" si="21"/>
        <v>0.6</v>
      </c>
      <c r="AQ80" s="180"/>
      <c r="AR80" s="178">
        <f t="shared" ref="AR80:AY80" si="22">SUM(AR74:AR79)</f>
        <v>0.6</v>
      </c>
      <c r="AS80" s="168">
        <f t="shared" si="22"/>
        <v>0.6</v>
      </c>
      <c r="AT80" s="178">
        <f t="shared" si="22"/>
        <v>0</v>
      </c>
      <c r="AU80" s="168">
        <f t="shared" si="22"/>
        <v>0</v>
      </c>
      <c r="AV80" s="178">
        <f t="shared" si="22"/>
        <v>0</v>
      </c>
      <c r="AW80" s="168">
        <f t="shared" si="22"/>
        <v>0</v>
      </c>
      <c r="AX80" s="178">
        <f t="shared" si="22"/>
        <v>0.6</v>
      </c>
      <c r="AY80" s="168">
        <f t="shared" si="22"/>
        <v>0.6</v>
      </c>
      <c r="AZ80" s="85"/>
    </row>
    <row r="81" spans="1:52" s="129" customFormat="1">
      <c r="A81" s="182"/>
      <c r="B81" s="184"/>
      <c r="C81" s="187"/>
      <c r="D81" s="190"/>
      <c r="E81" s="183"/>
      <c r="F81" s="182"/>
      <c r="G81" s="176"/>
      <c r="H81" s="178"/>
      <c r="I81" s="168"/>
      <c r="J81" s="178"/>
      <c r="K81" s="168"/>
      <c r="L81" s="178"/>
      <c r="M81" s="168"/>
      <c r="N81" s="178"/>
      <c r="O81" s="168"/>
      <c r="P81" s="180"/>
      <c r="Q81" s="178"/>
      <c r="R81" s="168"/>
      <c r="S81" s="178"/>
      <c r="T81" s="168"/>
      <c r="U81" s="178"/>
      <c r="V81" s="168"/>
      <c r="W81" s="178"/>
      <c r="X81" s="168"/>
      <c r="Y81" s="180"/>
      <c r="Z81" s="178"/>
      <c r="AA81" s="168"/>
      <c r="AB81" s="178"/>
      <c r="AC81" s="168"/>
      <c r="AD81" s="178"/>
      <c r="AE81" s="168"/>
      <c r="AF81" s="178"/>
      <c r="AG81" s="168"/>
      <c r="AH81" s="180"/>
      <c r="AI81" s="178"/>
      <c r="AJ81" s="168"/>
      <c r="AK81" s="178"/>
      <c r="AL81" s="168"/>
      <c r="AM81" s="178"/>
      <c r="AN81" s="168"/>
      <c r="AO81" s="178"/>
      <c r="AP81" s="168"/>
      <c r="AQ81" s="180"/>
      <c r="AR81" s="178"/>
      <c r="AS81" s="168"/>
      <c r="AT81" s="178"/>
      <c r="AU81" s="168"/>
      <c r="AV81" s="178"/>
      <c r="AW81" s="168"/>
      <c r="AX81" s="178"/>
      <c r="AY81" s="168"/>
      <c r="AZ81" s="85"/>
    </row>
    <row r="82" spans="1:52" s="129" customFormat="1">
      <c r="A82" s="182" t="s">
        <v>106</v>
      </c>
      <c r="B82" s="185">
        <v>538</v>
      </c>
      <c r="C82" s="188">
        <v>45434</v>
      </c>
      <c r="D82" s="190" t="s">
        <v>97</v>
      </c>
      <c r="E82" s="183" t="s">
        <v>49</v>
      </c>
      <c r="F82" s="182" t="s">
        <v>155</v>
      </c>
      <c r="G82" s="166" t="s">
        <v>166</v>
      </c>
      <c r="H82" s="83">
        <v>-0.3</v>
      </c>
      <c r="I82" s="199">
        <v>-0.3</v>
      </c>
      <c r="J82" s="83">
        <v>0</v>
      </c>
      <c r="K82" s="199">
        <v>0</v>
      </c>
      <c r="L82" s="83">
        <v>0</v>
      </c>
      <c r="M82" s="199">
        <v>0</v>
      </c>
      <c r="N82" s="83">
        <v>-0.3</v>
      </c>
      <c r="O82" s="199">
        <v>-0.3</v>
      </c>
      <c r="P82" s="89"/>
      <c r="Q82" s="83">
        <v>-0.3</v>
      </c>
      <c r="R82" s="199">
        <v>-0.3</v>
      </c>
      <c r="S82" s="83">
        <v>0</v>
      </c>
      <c r="T82" s="199">
        <v>0</v>
      </c>
      <c r="U82" s="83">
        <v>0</v>
      </c>
      <c r="V82" s="199">
        <v>0</v>
      </c>
      <c r="W82" s="83">
        <v>-0.3</v>
      </c>
      <c r="X82" s="199">
        <v>-0.3</v>
      </c>
      <c r="Y82" s="89"/>
      <c r="Z82" s="83">
        <v>-0.3</v>
      </c>
      <c r="AA82" s="199">
        <v>-0.3</v>
      </c>
      <c r="AB82" s="83">
        <v>0</v>
      </c>
      <c r="AC82" s="199">
        <v>0</v>
      </c>
      <c r="AD82" s="83">
        <v>0</v>
      </c>
      <c r="AE82" s="199">
        <v>0</v>
      </c>
      <c r="AF82" s="83">
        <v>-0.3</v>
      </c>
      <c r="AG82" s="199">
        <v>-0.3</v>
      </c>
      <c r="AH82" s="89"/>
      <c r="AI82" s="83">
        <v>-0.3</v>
      </c>
      <c r="AJ82" s="199">
        <v>-0.3</v>
      </c>
      <c r="AK82" s="83">
        <v>0</v>
      </c>
      <c r="AL82" s="199">
        <v>0</v>
      </c>
      <c r="AM82" s="83">
        <v>0</v>
      </c>
      <c r="AN82" s="199">
        <v>0</v>
      </c>
      <c r="AO82" s="83">
        <v>-0.3</v>
      </c>
      <c r="AP82" s="199">
        <v>-0.3</v>
      </c>
      <c r="AQ82" s="89"/>
      <c r="AR82" s="83">
        <v>-0.3</v>
      </c>
      <c r="AS82" s="199">
        <v>-0.3</v>
      </c>
      <c r="AT82" s="83">
        <v>0</v>
      </c>
      <c r="AU82" s="199">
        <v>0</v>
      </c>
      <c r="AV82" s="83">
        <v>0</v>
      </c>
      <c r="AW82" s="199">
        <v>0</v>
      </c>
      <c r="AX82" s="83">
        <v>-0.3</v>
      </c>
      <c r="AY82" s="199">
        <v>-0.3</v>
      </c>
      <c r="AZ82" s="85"/>
    </row>
    <row r="83" spans="1:52" s="129" customFormat="1">
      <c r="A83" s="182" t="s">
        <v>106</v>
      </c>
      <c r="B83" s="184">
        <v>634</v>
      </c>
      <c r="C83" s="187">
        <v>45460</v>
      </c>
      <c r="D83" s="190" t="s">
        <v>97</v>
      </c>
      <c r="E83" s="183" t="s">
        <v>49</v>
      </c>
      <c r="F83" s="182" t="s">
        <v>249</v>
      </c>
      <c r="G83" s="166" t="s">
        <v>166</v>
      </c>
      <c r="H83" s="83">
        <v>0</v>
      </c>
      <c r="I83" s="199">
        <v>0</v>
      </c>
      <c r="J83" s="83">
        <v>0</v>
      </c>
      <c r="K83" s="199">
        <v>0</v>
      </c>
      <c r="L83" s="83">
        <v>0</v>
      </c>
      <c r="M83" s="199">
        <v>0</v>
      </c>
      <c r="N83" s="83">
        <v>0</v>
      </c>
      <c r="O83" s="199">
        <v>0</v>
      </c>
      <c r="P83" s="89"/>
      <c r="Q83" s="83">
        <v>-0.7</v>
      </c>
      <c r="R83" s="199">
        <v>0</v>
      </c>
      <c r="S83" s="83">
        <v>0</v>
      </c>
      <c r="T83" s="199">
        <v>0</v>
      </c>
      <c r="U83" s="83">
        <v>0</v>
      </c>
      <c r="V83" s="199">
        <v>0</v>
      </c>
      <c r="W83" s="83">
        <v>-0.7</v>
      </c>
      <c r="X83" s="199">
        <v>0</v>
      </c>
      <c r="Y83" s="89"/>
      <c r="Z83" s="83">
        <v>-0.7</v>
      </c>
      <c r="AA83" s="199">
        <v>0</v>
      </c>
      <c r="AB83" s="83">
        <v>0</v>
      </c>
      <c r="AC83" s="199">
        <v>0</v>
      </c>
      <c r="AD83" s="83">
        <v>0</v>
      </c>
      <c r="AE83" s="199">
        <v>0</v>
      </c>
      <c r="AF83" s="83">
        <v>-0.7</v>
      </c>
      <c r="AG83" s="199">
        <v>0</v>
      </c>
      <c r="AH83" s="89"/>
      <c r="AI83" s="83">
        <v>-0.7</v>
      </c>
      <c r="AJ83" s="199">
        <v>0</v>
      </c>
      <c r="AK83" s="83">
        <v>0</v>
      </c>
      <c r="AL83" s="199">
        <v>0</v>
      </c>
      <c r="AM83" s="83">
        <v>0</v>
      </c>
      <c r="AN83" s="199">
        <v>0</v>
      </c>
      <c r="AO83" s="83">
        <v>-0.7</v>
      </c>
      <c r="AP83" s="199">
        <v>0</v>
      </c>
      <c r="AQ83" s="89"/>
      <c r="AR83" s="83">
        <v>0</v>
      </c>
      <c r="AS83" s="199">
        <v>0</v>
      </c>
      <c r="AT83" s="83">
        <v>0</v>
      </c>
      <c r="AU83" s="199">
        <v>0</v>
      </c>
      <c r="AV83" s="83">
        <v>0</v>
      </c>
      <c r="AW83" s="199">
        <v>0</v>
      </c>
      <c r="AX83" s="83">
        <v>0</v>
      </c>
      <c r="AY83" s="199">
        <v>0</v>
      </c>
      <c r="AZ83" s="85"/>
    </row>
    <row r="84" spans="1:52" s="129" customFormat="1">
      <c r="A84" s="182" t="s">
        <v>106</v>
      </c>
      <c r="B84" s="184">
        <v>709</v>
      </c>
      <c r="C84" s="187">
        <v>45470</v>
      </c>
      <c r="D84" s="190" t="s">
        <v>97</v>
      </c>
      <c r="E84" s="183" t="s">
        <v>49</v>
      </c>
      <c r="F84" s="182" t="s">
        <v>295</v>
      </c>
      <c r="G84" s="166" t="s">
        <v>166</v>
      </c>
      <c r="H84" s="83">
        <v>-120.8</v>
      </c>
      <c r="I84" s="254">
        <v>0</v>
      </c>
      <c r="J84" s="83">
        <v>0</v>
      </c>
      <c r="K84" s="254">
        <v>0</v>
      </c>
      <c r="L84" s="83">
        <v>0</v>
      </c>
      <c r="M84" s="254">
        <v>0</v>
      </c>
      <c r="N84" s="83">
        <v>-120.8</v>
      </c>
      <c r="O84" s="254">
        <v>0</v>
      </c>
      <c r="P84" s="89"/>
      <c r="Q84" s="83">
        <v>-381</v>
      </c>
      <c r="R84" s="254">
        <v>0</v>
      </c>
      <c r="S84" s="83">
        <v>0</v>
      </c>
      <c r="T84" s="254">
        <v>0</v>
      </c>
      <c r="U84" s="83">
        <v>0</v>
      </c>
      <c r="V84" s="254">
        <v>0</v>
      </c>
      <c r="W84" s="83">
        <v>-381</v>
      </c>
      <c r="X84" s="254">
        <v>0</v>
      </c>
      <c r="Y84" s="89"/>
      <c r="Z84" s="83" t="s">
        <v>23</v>
      </c>
      <c r="AA84" s="254">
        <v>0</v>
      </c>
      <c r="AB84" s="83">
        <v>0</v>
      </c>
      <c r="AC84" s="254">
        <v>0</v>
      </c>
      <c r="AD84" s="83">
        <v>0</v>
      </c>
      <c r="AE84" s="254">
        <v>0</v>
      </c>
      <c r="AF84" s="83" t="s">
        <v>23</v>
      </c>
      <c r="AG84" s="254">
        <v>0</v>
      </c>
      <c r="AH84" s="89"/>
      <c r="AI84" s="83">
        <v>0</v>
      </c>
      <c r="AJ84" s="254">
        <v>0</v>
      </c>
      <c r="AK84" s="83">
        <v>0</v>
      </c>
      <c r="AL84" s="254">
        <v>0</v>
      </c>
      <c r="AM84" s="83">
        <v>0</v>
      </c>
      <c r="AN84" s="254">
        <v>0</v>
      </c>
      <c r="AO84" s="83">
        <v>0</v>
      </c>
      <c r="AP84" s="254">
        <v>0</v>
      </c>
      <c r="AQ84" s="89"/>
      <c r="AR84" s="83">
        <v>0</v>
      </c>
      <c r="AS84" s="254">
        <v>0</v>
      </c>
      <c r="AT84" s="83">
        <v>0</v>
      </c>
      <c r="AU84" s="254">
        <v>0</v>
      </c>
      <c r="AV84" s="83">
        <v>0</v>
      </c>
      <c r="AW84" s="254">
        <v>0</v>
      </c>
      <c r="AX84" s="83">
        <v>0</v>
      </c>
      <c r="AY84" s="254">
        <v>0</v>
      </c>
      <c r="AZ84" s="253"/>
    </row>
    <row r="85" spans="1:52" s="129" customFormat="1">
      <c r="A85" s="182"/>
      <c r="B85" s="184"/>
      <c r="C85" s="187"/>
      <c r="D85" s="190"/>
      <c r="E85" s="183"/>
      <c r="F85" s="182"/>
      <c r="G85" s="176" t="s">
        <v>5</v>
      </c>
      <c r="H85" s="178">
        <f>SUM(H82:H84)</f>
        <v>-121.1</v>
      </c>
      <c r="I85" s="168">
        <f t="shared" ref="I85:AY85" si="23">SUM(I82:I84)</f>
        <v>-0.3</v>
      </c>
      <c r="J85" s="178">
        <f t="shared" si="23"/>
        <v>0</v>
      </c>
      <c r="K85" s="168">
        <f t="shared" si="23"/>
        <v>0</v>
      </c>
      <c r="L85" s="178">
        <f t="shared" si="23"/>
        <v>0</v>
      </c>
      <c r="M85" s="168">
        <f t="shared" si="23"/>
        <v>0</v>
      </c>
      <c r="N85" s="178">
        <f t="shared" si="23"/>
        <v>-121.1</v>
      </c>
      <c r="O85" s="168">
        <f t="shared" si="23"/>
        <v>-0.3</v>
      </c>
      <c r="P85" s="180"/>
      <c r="Q85" s="178">
        <f t="shared" si="23"/>
        <v>-382</v>
      </c>
      <c r="R85" s="168">
        <f t="shared" si="23"/>
        <v>-0.3</v>
      </c>
      <c r="S85" s="178">
        <f t="shared" si="23"/>
        <v>0</v>
      </c>
      <c r="T85" s="168">
        <f t="shared" si="23"/>
        <v>0</v>
      </c>
      <c r="U85" s="178">
        <f t="shared" si="23"/>
        <v>0</v>
      </c>
      <c r="V85" s="168">
        <f t="shared" si="23"/>
        <v>0</v>
      </c>
      <c r="W85" s="178">
        <f t="shared" si="23"/>
        <v>-382</v>
      </c>
      <c r="X85" s="168">
        <f t="shared" si="23"/>
        <v>-0.3</v>
      </c>
      <c r="Y85" s="180"/>
      <c r="Z85" s="178">
        <f t="shared" si="23"/>
        <v>-1</v>
      </c>
      <c r="AA85" s="168">
        <f t="shared" si="23"/>
        <v>-0.3</v>
      </c>
      <c r="AB85" s="178">
        <f t="shared" si="23"/>
        <v>0</v>
      </c>
      <c r="AC85" s="168">
        <f t="shared" si="23"/>
        <v>0</v>
      </c>
      <c r="AD85" s="178">
        <f t="shared" si="23"/>
        <v>0</v>
      </c>
      <c r="AE85" s="168">
        <f t="shared" si="23"/>
        <v>0</v>
      </c>
      <c r="AF85" s="178">
        <f t="shared" si="23"/>
        <v>-1</v>
      </c>
      <c r="AG85" s="168">
        <f t="shared" si="23"/>
        <v>-0.3</v>
      </c>
      <c r="AH85" s="180"/>
      <c r="AI85" s="178">
        <f t="shared" si="23"/>
        <v>-1</v>
      </c>
      <c r="AJ85" s="168">
        <f t="shared" si="23"/>
        <v>-0.3</v>
      </c>
      <c r="AK85" s="178">
        <f t="shared" si="23"/>
        <v>0</v>
      </c>
      <c r="AL85" s="168">
        <f t="shared" si="23"/>
        <v>0</v>
      </c>
      <c r="AM85" s="178">
        <f t="shared" si="23"/>
        <v>0</v>
      </c>
      <c r="AN85" s="168">
        <f t="shared" si="23"/>
        <v>0</v>
      </c>
      <c r="AO85" s="178">
        <f t="shared" si="23"/>
        <v>-1</v>
      </c>
      <c r="AP85" s="168">
        <f t="shared" si="23"/>
        <v>-0.3</v>
      </c>
      <c r="AQ85" s="180"/>
      <c r="AR85" s="178">
        <f t="shared" si="23"/>
        <v>-0.3</v>
      </c>
      <c r="AS85" s="168">
        <f t="shared" si="23"/>
        <v>-0.3</v>
      </c>
      <c r="AT85" s="178">
        <f t="shared" si="23"/>
        <v>0</v>
      </c>
      <c r="AU85" s="168">
        <f t="shared" si="23"/>
        <v>0</v>
      </c>
      <c r="AV85" s="178">
        <f t="shared" si="23"/>
        <v>0</v>
      </c>
      <c r="AW85" s="168">
        <f t="shared" si="23"/>
        <v>0</v>
      </c>
      <c r="AX85" s="178">
        <f t="shared" si="23"/>
        <v>-0.3</v>
      </c>
      <c r="AY85" s="168">
        <f t="shared" si="23"/>
        <v>-0.3</v>
      </c>
      <c r="AZ85" s="85"/>
    </row>
    <row r="86" spans="1:52" s="129" customFormat="1">
      <c r="A86" s="182"/>
      <c r="B86" s="184"/>
      <c r="C86" s="187"/>
      <c r="D86" s="190"/>
      <c r="E86" s="183"/>
      <c r="F86" s="182"/>
      <c r="G86" s="176"/>
      <c r="H86" s="178"/>
      <c r="I86" s="168"/>
      <c r="J86" s="178"/>
      <c r="K86" s="168"/>
      <c r="L86" s="178"/>
      <c r="M86" s="168"/>
      <c r="N86" s="178"/>
      <c r="O86" s="168"/>
      <c r="P86" s="180"/>
      <c r="Q86" s="178"/>
      <c r="R86" s="168"/>
      <c r="S86" s="178"/>
      <c r="T86" s="168"/>
      <c r="U86" s="178"/>
      <c r="V86" s="168"/>
      <c r="W86" s="178"/>
      <c r="X86" s="168"/>
      <c r="Y86" s="180"/>
      <c r="Z86" s="178"/>
      <c r="AA86" s="168"/>
      <c r="AB86" s="178"/>
      <c r="AC86" s="168"/>
      <c r="AD86" s="178"/>
      <c r="AE86" s="168"/>
      <c r="AF86" s="178"/>
      <c r="AG86" s="168"/>
      <c r="AH86" s="180"/>
      <c r="AI86" s="178"/>
      <c r="AJ86" s="168"/>
      <c r="AK86" s="178"/>
      <c r="AL86" s="168"/>
      <c r="AM86" s="178"/>
      <c r="AN86" s="168"/>
      <c r="AO86" s="178"/>
      <c r="AP86" s="168"/>
      <c r="AQ86" s="180"/>
      <c r="AR86" s="178"/>
      <c r="AS86" s="168"/>
      <c r="AT86" s="178"/>
      <c r="AU86" s="168"/>
      <c r="AV86" s="178"/>
      <c r="AW86" s="168"/>
      <c r="AX86" s="178"/>
      <c r="AY86" s="168"/>
      <c r="AZ86" s="196"/>
    </row>
    <row r="87" spans="1:52" s="129" customFormat="1">
      <c r="A87" s="182" t="s">
        <v>278</v>
      </c>
      <c r="B87" s="184">
        <v>706</v>
      </c>
      <c r="C87" s="187">
        <v>45470</v>
      </c>
      <c r="D87" s="190" t="s">
        <v>301</v>
      </c>
      <c r="E87" s="183" t="s">
        <v>309</v>
      </c>
      <c r="F87" s="182" t="s">
        <v>294</v>
      </c>
      <c r="G87" s="166" t="s">
        <v>318</v>
      </c>
      <c r="H87" s="83">
        <v>0</v>
      </c>
      <c r="I87" s="199">
        <v>0</v>
      </c>
      <c r="J87" s="83">
        <v>719.3</v>
      </c>
      <c r="K87" s="199">
        <v>0</v>
      </c>
      <c r="L87" s="83">
        <v>0</v>
      </c>
      <c r="M87" s="199">
        <v>0</v>
      </c>
      <c r="N87" s="83">
        <v>719.3</v>
      </c>
      <c r="O87" s="199">
        <v>0</v>
      </c>
      <c r="P87" s="196"/>
      <c r="Q87" s="83">
        <v>0</v>
      </c>
      <c r="R87" s="199">
        <v>0</v>
      </c>
      <c r="S87" s="83">
        <v>749.4</v>
      </c>
      <c r="T87" s="199">
        <v>0</v>
      </c>
      <c r="U87" s="83">
        <v>0</v>
      </c>
      <c r="V87" s="199">
        <v>0</v>
      </c>
      <c r="W87" s="83">
        <v>749.4</v>
      </c>
      <c r="X87" s="199">
        <v>0</v>
      </c>
      <c r="Y87" s="196"/>
      <c r="Z87" s="83">
        <v>0</v>
      </c>
      <c r="AA87" s="199">
        <v>0</v>
      </c>
      <c r="AB87" s="83">
        <v>782</v>
      </c>
      <c r="AC87" s="199">
        <v>0</v>
      </c>
      <c r="AD87" s="83">
        <v>0</v>
      </c>
      <c r="AE87" s="199">
        <v>0</v>
      </c>
      <c r="AF87" s="83">
        <v>782</v>
      </c>
      <c r="AG87" s="199">
        <v>0</v>
      </c>
      <c r="AH87" s="196"/>
      <c r="AI87" s="83">
        <v>0</v>
      </c>
      <c r="AJ87" s="199">
        <v>0</v>
      </c>
      <c r="AK87" s="83">
        <v>817.4</v>
      </c>
      <c r="AL87" s="199">
        <v>0</v>
      </c>
      <c r="AM87" s="83">
        <v>0</v>
      </c>
      <c r="AN87" s="199">
        <v>0</v>
      </c>
      <c r="AO87" s="83">
        <v>817.4</v>
      </c>
      <c r="AP87" s="199">
        <v>0</v>
      </c>
      <c r="AQ87" s="196"/>
      <c r="AR87" s="83">
        <v>0</v>
      </c>
      <c r="AS87" s="199">
        <v>0</v>
      </c>
      <c r="AT87" s="83">
        <v>854</v>
      </c>
      <c r="AU87" s="199">
        <v>0</v>
      </c>
      <c r="AV87" s="83">
        <v>0</v>
      </c>
      <c r="AW87" s="199">
        <v>0</v>
      </c>
      <c r="AX87" s="83">
        <v>854</v>
      </c>
      <c r="AY87" s="199">
        <v>0</v>
      </c>
      <c r="AZ87" s="196"/>
    </row>
    <row r="88" spans="1:52" s="129" customFormat="1">
      <c r="A88" s="182"/>
      <c r="B88" s="184"/>
      <c r="C88" s="187"/>
      <c r="D88" s="190"/>
      <c r="E88" s="183"/>
      <c r="F88" s="182"/>
      <c r="G88" s="177" t="s">
        <v>5</v>
      </c>
      <c r="H88" s="178">
        <f>SUM(H87)</f>
        <v>0</v>
      </c>
      <c r="I88" s="168">
        <f t="shared" ref="I88" si="24">SUM(I87)</f>
        <v>0</v>
      </c>
      <c r="J88" s="178">
        <f t="shared" ref="J88" si="25">SUM(J87)</f>
        <v>719.3</v>
      </c>
      <c r="K88" s="168">
        <f t="shared" ref="K88" si="26">SUM(K87)</f>
        <v>0</v>
      </c>
      <c r="L88" s="178">
        <f t="shared" ref="L88" si="27">SUM(L87)</f>
        <v>0</v>
      </c>
      <c r="M88" s="168">
        <f t="shared" ref="M88" si="28">SUM(M87)</f>
        <v>0</v>
      </c>
      <c r="N88" s="178">
        <f t="shared" ref="N88" si="29">SUM(N87)</f>
        <v>719.3</v>
      </c>
      <c r="O88" s="168">
        <f t="shared" ref="O88" si="30">SUM(O87)</f>
        <v>0</v>
      </c>
      <c r="P88" s="180"/>
      <c r="Q88" s="178">
        <f t="shared" ref="Q88" si="31">SUM(Q87)</f>
        <v>0</v>
      </c>
      <c r="R88" s="168">
        <f t="shared" ref="R88" si="32">SUM(R87)</f>
        <v>0</v>
      </c>
      <c r="S88" s="178">
        <f t="shared" ref="S88" si="33">SUM(S87)</f>
        <v>749.4</v>
      </c>
      <c r="T88" s="168">
        <f t="shared" ref="T88" si="34">SUM(T87)</f>
        <v>0</v>
      </c>
      <c r="U88" s="178">
        <f t="shared" ref="U88" si="35">SUM(U87)</f>
        <v>0</v>
      </c>
      <c r="V88" s="168">
        <f t="shared" ref="V88" si="36">SUM(V87)</f>
        <v>0</v>
      </c>
      <c r="W88" s="178">
        <f t="shared" ref="W88" si="37">SUM(W87)</f>
        <v>749.4</v>
      </c>
      <c r="X88" s="168">
        <f t="shared" ref="X88" si="38">SUM(X87)</f>
        <v>0</v>
      </c>
      <c r="Y88" s="180"/>
      <c r="Z88" s="178">
        <f t="shared" ref="Z88" si="39">SUM(Z87)</f>
        <v>0</v>
      </c>
      <c r="AA88" s="168">
        <f t="shared" ref="AA88" si="40">SUM(AA87)</f>
        <v>0</v>
      </c>
      <c r="AB88" s="178">
        <f t="shared" ref="AB88" si="41">SUM(AB87)</f>
        <v>782</v>
      </c>
      <c r="AC88" s="168">
        <f t="shared" ref="AC88" si="42">SUM(AC87)</f>
        <v>0</v>
      </c>
      <c r="AD88" s="178">
        <f t="shared" ref="AD88" si="43">SUM(AD87)</f>
        <v>0</v>
      </c>
      <c r="AE88" s="168">
        <f t="shared" ref="AE88" si="44">SUM(AE87)</f>
        <v>0</v>
      </c>
      <c r="AF88" s="178">
        <f t="shared" ref="AF88" si="45">SUM(AF87)</f>
        <v>782</v>
      </c>
      <c r="AG88" s="168">
        <f t="shared" ref="AG88" si="46">SUM(AG87)</f>
        <v>0</v>
      </c>
      <c r="AH88" s="180"/>
      <c r="AI88" s="178">
        <f t="shared" ref="AI88" si="47">SUM(AI87)</f>
        <v>0</v>
      </c>
      <c r="AJ88" s="168">
        <f t="shared" ref="AJ88" si="48">SUM(AJ87)</f>
        <v>0</v>
      </c>
      <c r="AK88" s="178">
        <f t="shared" ref="AK88" si="49">SUM(AK87)</f>
        <v>817.4</v>
      </c>
      <c r="AL88" s="168">
        <f t="shared" ref="AL88" si="50">SUM(AL87)</f>
        <v>0</v>
      </c>
      <c r="AM88" s="178">
        <f t="shared" ref="AM88" si="51">SUM(AM87)</f>
        <v>0</v>
      </c>
      <c r="AN88" s="168">
        <f t="shared" ref="AN88" si="52">SUM(AN87)</f>
        <v>0</v>
      </c>
      <c r="AO88" s="178">
        <f t="shared" ref="AO88" si="53">SUM(AO87)</f>
        <v>817.4</v>
      </c>
      <c r="AP88" s="168">
        <f t="shared" ref="AP88" si="54">SUM(AP87)</f>
        <v>0</v>
      </c>
      <c r="AQ88" s="180"/>
      <c r="AR88" s="178">
        <f t="shared" ref="AR88" si="55">SUM(AR87)</f>
        <v>0</v>
      </c>
      <c r="AS88" s="168">
        <f t="shared" ref="AS88" si="56">SUM(AS87)</f>
        <v>0</v>
      </c>
      <c r="AT88" s="178">
        <f t="shared" ref="AT88" si="57">SUM(AT87)</f>
        <v>854</v>
      </c>
      <c r="AU88" s="168">
        <f t="shared" ref="AU88" si="58">SUM(AU87)</f>
        <v>0</v>
      </c>
      <c r="AV88" s="178">
        <f t="shared" ref="AV88" si="59">SUM(AV87)</f>
        <v>0</v>
      </c>
      <c r="AW88" s="168">
        <f t="shared" ref="AW88" si="60">SUM(AW87)</f>
        <v>0</v>
      </c>
      <c r="AX88" s="178">
        <f t="shared" ref="AX88" si="61">SUM(AX87)</f>
        <v>854</v>
      </c>
      <c r="AY88" s="168">
        <f t="shared" ref="AY88" si="62">SUM(AY87)</f>
        <v>0</v>
      </c>
      <c r="AZ88" s="196"/>
    </row>
    <row r="89" spans="1:52" s="129" customFormat="1">
      <c r="A89" s="182"/>
      <c r="B89" s="184"/>
      <c r="C89" s="187"/>
      <c r="D89" s="190"/>
      <c r="E89" s="183"/>
      <c r="F89" s="182"/>
      <c r="G89" s="176"/>
      <c r="H89" s="178"/>
      <c r="I89" s="168"/>
      <c r="J89" s="178"/>
      <c r="K89" s="168"/>
      <c r="L89" s="178"/>
      <c r="M89" s="168"/>
      <c r="N89" s="178"/>
      <c r="O89" s="168"/>
      <c r="P89" s="180"/>
      <c r="Q89" s="178"/>
      <c r="R89" s="168"/>
      <c r="S89" s="178"/>
      <c r="T89" s="168"/>
      <c r="U89" s="178"/>
      <c r="V89" s="168"/>
      <c r="W89" s="178"/>
      <c r="X89" s="168"/>
      <c r="Y89" s="180"/>
      <c r="Z89" s="178"/>
      <c r="AA89" s="168"/>
      <c r="AB89" s="178"/>
      <c r="AC89" s="168"/>
      <c r="AD89" s="178"/>
      <c r="AE89" s="168"/>
      <c r="AF89" s="178"/>
      <c r="AG89" s="168"/>
      <c r="AH89" s="180"/>
      <c r="AI89" s="178"/>
      <c r="AJ89" s="168"/>
      <c r="AK89" s="178"/>
      <c r="AL89" s="168"/>
      <c r="AM89" s="178"/>
      <c r="AN89" s="168"/>
      <c r="AO89" s="178"/>
      <c r="AP89" s="168"/>
      <c r="AQ89" s="180"/>
      <c r="AR89" s="178"/>
      <c r="AS89" s="168"/>
      <c r="AT89" s="178"/>
      <c r="AU89" s="168"/>
      <c r="AV89" s="178"/>
      <c r="AW89" s="168"/>
      <c r="AX89" s="178"/>
      <c r="AY89" s="168"/>
      <c r="AZ89" s="85"/>
    </row>
    <row r="90" spans="1:52" s="31" customFormat="1">
      <c r="A90" s="182" t="s">
        <v>283</v>
      </c>
      <c r="B90" s="185">
        <v>733</v>
      </c>
      <c r="C90" s="188">
        <v>45470</v>
      </c>
      <c r="D90" s="190" t="s">
        <v>308</v>
      </c>
      <c r="E90" s="183" t="s">
        <v>288</v>
      </c>
      <c r="F90" s="182" t="s">
        <v>288</v>
      </c>
      <c r="G90" s="182" t="s">
        <v>205</v>
      </c>
      <c r="H90" s="83">
        <v>0</v>
      </c>
      <c r="I90" s="199">
        <v>0</v>
      </c>
      <c r="J90" s="83">
        <v>0</v>
      </c>
      <c r="K90" s="199">
        <v>0</v>
      </c>
      <c r="L90" s="83" t="s">
        <v>22</v>
      </c>
      <c r="M90" s="199" t="s">
        <v>22</v>
      </c>
      <c r="N90" s="83" t="s">
        <v>22</v>
      </c>
      <c r="O90" s="199" t="s">
        <v>22</v>
      </c>
      <c r="P90" s="89"/>
      <c r="Q90" s="83">
        <v>0</v>
      </c>
      <c r="R90" s="199">
        <v>0</v>
      </c>
      <c r="S90" s="83">
        <v>0</v>
      </c>
      <c r="T90" s="199">
        <v>0</v>
      </c>
      <c r="U90" s="83" t="s">
        <v>22</v>
      </c>
      <c r="V90" s="199" t="s">
        <v>22</v>
      </c>
      <c r="W90" s="83" t="s">
        <v>22</v>
      </c>
      <c r="X90" s="199" t="s">
        <v>22</v>
      </c>
      <c r="Y90" s="89"/>
      <c r="Z90" s="83">
        <v>0</v>
      </c>
      <c r="AA90" s="199">
        <v>0</v>
      </c>
      <c r="AB90" s="83">
        <v>0</v>
      </c>
      <c r="AC90" s="199">
        <v>0</v>
      </c>
      <c r="AD90" s="83" t="s">
        <v>22</v>
      </c>
      <c r="AE90" s="199" t="s">
        <v>22</v>
      </c>
      <c r="AF90" s="83" t="s">
        <v>22</v>
      </c>
      <c r="AG90" s="199" t="s">
        <v>22</v>
      </c>
      <c r="AH90" s="89"/>
      <c r="AI90" s="83">
        <v>0</v>
      </c>
      <c r="AJ90" s="199">
        <v>0</v>
      </c>
      <c r="AK90" s="83">
        <v>0</v>
      </c>
      <c r="AL90" s="199">
        <v>0</v>
      </c>
      <c r="AM90" s="83" t="s">
        <v>22</v>
      </c>
      <c r="AN90" s="199" t="s">
        <v>22</v>
      </c>
      <c r="AO90" s="83" t="s">
        <v>22</v>
      </c>
      <c r="AP90" s="199" t="s">
        <v>22</v>
      </c>
      <c r="AQ90" s="89"/>
      <c r="AR90" s="83">
        <v>0</v>
      </c>
      <c r="AS90" s="199">
        <v>0</v>
      </c>
      <c r="AT90" s="83">
        <v>0</v>
      </c>
      <c r="AU90" s="199">
        <v>0</v>
      </c>
      <c r="AV90" s="83" t="s">
        <v>22</v>
      </c>
      <c r="AW90" s="199" t="s">
        <v>22</v>
      </c>
      <c r="AX90" s="83" t="s">
        <v>22</v>
      </c>
      <c r="AY90" s="199" t="s">
        <v>22</v>
      </c>
    </row>
    <row r="91" spans="1:52" s="31" customFormat="1">
      <c r="A91" s="182" t="s">
        <v>274</v>
      </c>
      <c r="B91" s="185">
        <v>715</v>
      </c>
      <c r="C91" s="188">
        <v>45470</v>
      </c>
      <c r="D91" s="190" t="s">
        <v>302</v>
      </c>
      <c r="E91" s="183" t="s">
        <v>284</v>
      </c>
      <c r="F91" s="182" t="s">
        <v>296</v>
      </c>
      <c r="G91" s="182" t="s">
        <v>205</v>
      </c>
      <c r="H91" s="83">
        <v>0</v>
      </c>
      <c r="I91" s="199">
        <v>0</v>
      </c>
      <c r="J91" s="83">
        <v>0</v>
      </c>
      <c r="K91" s="199">
        <v>0</v>
      </c>
      <c r="L91" s="83" t="s">
        <v>24</v>
      </c>
      <c r="M91" s="199" t="s">
        <v>24</v>
      </c>
      <c r="N91" s="83" t="s">
        <v>24</v>
      </c>
      <c r="O91" s="199" t="s">
        <v>24</v>
      </c>
      <c r="P91" s="89"/>
      <c r="Q91" s="83">
        <v>0</v>
      </c>
      <c r="R91" s="199">
        <v>0</v>
      </c>
      <c r="S91" s="83">
        <v>0</v>
      </c>
      <c r="T91" s="199">
        <v>0</v>
      </c>
      <c r="U91" s="83" t="s">
        <v>24</v>
      </c>
      <c r="V91" s="199" t="s">
        <v>24</v>
      </c>
      <c r="W91" s="83" t="s">
        <v>24</v>
      </c>
      <c r="X91" s="199" t="s">
        <v>24</v>
      </c>
      <c r="Y91" s="89"/>
      <c r="Z91" s="83">
        <v>0</v>
      </c>
      <c r="AA91" s="199">
        <v>0</v>
      </c>
      <c r="AB91" s="83">
        <v>0</v>
      </c>
      <c r="AC91" s="199">
        <v>0</v>
      </c>
      <c r="AD91" s="83" t="s">
        <v>24</v>
      </c>
      <c r="AE91" s="199" t="s">
        <v>24</v>
      </c>
      <c r="AF91" s="83" t="s">
        <v>24</v>
      </c>
      <c r="AG91" s="199" t="s">
        <v>24</v>
      </c>
      <c r="AH91" s="89"/>
      <c r="AI91" s="83">
        <v>0</v>
      </c>
      <c r="AJ91" s="199">
        <v>0</v>
      </c>
      <c r="AK91" s="83">
        <v>0</v>
      </c>
      <c r="AL91" s="199">
        <v>0</v>
      </c>
      <c r="AM91" s="83" t="s">
        <v>24</v>
      </c>
      <c r="AN91" s="199" t="s">
        <v>24</v>
      </c>
      <c r="AO91" s="83" t="s">
        <v>24</v>
      </c>
      <c r="AP91" s="199" t="s">
        <v>24</v>
      </c>
      <c r="AQ91" s="89"/>
      <c r="AR91" s="83">
        <v>0</v>
      </c>
      <c r="AS91" s="199">
        <v>0</v>
      </c>
      <c r="AT91" s="83">
        <v>0</v>
      </c>
      <c r="AU91" s="199">
        <v>0</v>
      </c>
      <c r="AV91" s="83" t="s">
        <v>24</v>
      </c>
      <c r="AW91" s="199" t="s">
        <v>24</v>
      </c>
      <c r="AX91" s="83" t="s">
        <v>24</v>
      </c>
      <c r="AY91" s="199" t="s">
        <v>24</v>
      </c>
    </row>
    <row r="92" spans="1:52" s="129" customFormat="1">
      <c r="A92" s="182" t="s">
        <v>180</v>
      </c>
      <c r="B92" s="184">
        <v>641</v>
      </c>
      <c r="C92" s="187">
        <v>45460</v>
      </c>
      <c r="D92" s="190" t="s">
        <v>216</v>
      </c>
      <c r="E92" s="183" t="s">
        <v>195</v>
      </c>
      <c r="F92" s="182" t="s">
        <v>195</v>
      </c>
      <c r="G92" s="166" t="s">
        <v>205</v>
      </c>
      <c r="H92" s="83">
        <v>0</v>
      </c>
      <c r="I92" s="199">
        <v>0</v>
      </c>
      <c r="J92" s="83">
        <v>0</v>
      </c>
      <c r="K92" s="199">
        <v>0</v>
      </c>
      <c r="L92" s="83" t="s">
        <v>26</v>
      </c>
      <c r="M92" s="199" t="s">
        <v>26</v>
      </c>
      <c r="N92" s="83" t="s">
        <v>26</v>
      </c>
      <c r="O92" s="199" t="s">
        <v>26</v>
      </c>
      <c r="P92" s="85"/>
      <c r="Q92" s="83">
        <v>0</v>
      </c>
      <c r="R92" s="199">
        <v>0</v>
      </c>
      <c r="S92" s="83">
        <v>0</v>
      </c>
      <c r="T92" s="199">
        <v>0</v>
      </c>
      <c r="U92" s="83" t="s">
        <v>26</v>
      </c>
      <c r="V92" s="199" t="s">
        <v>26</v>
      </c>
      <c r="W92" s="83" t="s">
        <v>26</v>
      </c>
      <c r="X92" s="199" t="s">
        <v>26</v>
      </c>
      <c r="Y92" s="85"/>
      <c r="Z92" s="83">
        <v>0</v>
      </c>
      <c r="AA92" s="199">
        <v>0</v>
      </c>
      <c r="AB92" s="83">
        <v>0</v>
      </c>
      <c r="AC92" s="199">
        <v>0</v>
      </c>
      <c r="AD92" s="83" t="s">
        <v>26</v>
      </c>
      <c r="AE92" s="199" t="s">
        <v>26</v>
      </c>
      <c r="AF92" s="83" t="s">
        <v>26</v>
      </c>
      <c r="AG92" s="199" t="s">
        <v>26</v>
      </c>
      <c r="AH92" s="85"/>
      <c r="AI92" s="83">
        <v>0</v>
      </c>
      <c r="AJ92" s="199">
        <v>0</v>
      </c>
      <c r="AK92" s="83">
        <v>0</v>
      </c>
      <c r="AL92" s="199">
        <v>0</v>
      </c>
      <c r="AM92" s="83" t="s">
        <v>26</v>
      </c>
      <c r="AN92" s="199" t="s">
        <v>26</v>
      </c>
      <c r="AO92" s="83" t="s">
        <v>26</v>
      </c>
      <c r="AP92" s="199" t="s">
        <v>26</v>
      </c>
      <c r="AQ92" s="85"/>
      <c r="AR92" s="83">
        <v>0</v>
      </c>
      <c r="AS92" s="199">
        <v>0</v>
      </c>
      <c r="AT92" s="83">
        <v>0</v>
      </c>
      <c r="AU92" s="199">
        <v>0</v>
      </c>
      <c r="AV92" s="83" t="s">
        <v>26</v>
      </c>
      <c r="AW92" s="199" t="s">
        <v>26</v>
      </c>
      <c r="AX92" s="83" t="s">
        <v>26</v>
      </c>
      <c r="AY92" s="199" t="s">
        <v>26</v>
      </c>
      <c r="AZ92" s="85"/>
    </row>
    <row r="93" spans="1:52" s="129" customFormat="1">
      <c r="A93" s="182" t="s">
        <v>275</v>
      </c>
      <c r="B93" s="184">
        <v>629</v>
      </c>
      <c r="C93" s="187">
        <v>45460</v>
      </c>
      <c r="D93" s="190" t="s">
        <v>211</v>
      </c>
      <c r="E93" s="183" t="s">
        <v>254</v>
      </c>
      <c r="F93" s="182" t="s">
        <v>190</v>
      </c>
      <c r="G93" s="166" t="s">
        <v>205</v>
      </c>
      <c r="H93" s="83">
        <v>0</v>
      </c>
      <c r="I93" s="199">
        <v>0</v>
      </c>
      <c r="J93" s="83">
        <v>0</v>
      </c>
      <c r="K93" s="199">
        <v>0</v>
      </c>
      <c r="L93" s="83">
        <v>0</v>
      </c>
      <c r="M93" s="199">
        <v>0</v>
      </c>
      <c r="N93" s="83">
        <v>0</v>
      </c>
      <c r="O93" s="199">
        <v>0</v>
      </c>
      <c r="P93" s="85"/>
      <c r="Q93" s="83">
        <v>0</v>
      </c>
      <c r="R93" s="199">
        <v>0</v>
      </c>
      <c r="S93" s="83">
        <v>0</v>
      </c>
      <c r="T93" s="199">
        <v>0</v>
      </c>
      <c r="U93" s="83">
        <v>0</v>
      </c>
      <c r="V93" s="199">
        <v>0</v>
      </c>
      <c r="W93" s="83">
        <v>0</v>
      </c>
      <c r="X93" s="199">
        <v>0</v>
      </c>
      <c r="Y93" s="85"/>
      <c r="Z93" s="83">
        <v>0</v>
      </c>
      <c r="AA93" s="199">
        <v>0</v>
      </c>
      <c r="AB93" s="83">
        <v>0</v>
      </c>
      <c r="AC93" s="199">
        <v>0</v>
      </c>
      <c r="AD93" s="83">
        <v>0</v>
      </c>
      <c r="AE93" s="199">
        <v>0</v>
      </c>
      <c r="AF93" s="83">
        <v>0</v>
      </c>
      <c r="AG93" s="199">
        <v>0</v>
      </c>
      <c r="AH93" s="85"/>
      <c r="AI93" s="83">
        <v>0</v>
      </c>
      <c r="AJ93" s="199">
        <v>0</v>
      </c>
      <c r="AK93" s="83">
        <v>0</v>
      </c>
      <c r="AL93" s="199">
        <v>0</v>
      </c>
      <c r="AM93" s="83">
        <v>0</v>
      </c>
      <c r="AN93" s="199">
        <v>0</v>
      </c>
      <c r="AO93" s="83">
        <v>0</v>
      </c>
      <c r="AP93" s="199">
        <v>0</v>
      </c>
      <c r="AQ93" s="85"/>
      <c r="AR93" s="83">
        <v>0</v>
      </c>
      <c r="AS93" s="199">
        <v>0</v>
      </c>
      <c r="AT93" s="83">
        <v>0</v>
      </c>
      <c r="AU93" s="199">
        <v>0</v>
      </c>
      <c r="AV93" s="83">
        <v>0</v>
      </c>
      <c r="AW93" s="199">
        <v>0</v>
      </c>
      <c r="AX93" s="83">
        <v>0</v>
      </c>
      <c r="AY93" s="199">
        <v>0</v>
      </c>
      <c r="AZ93" s="85"/>
    </row>
    <row r="94" spans="1:52" s="129" customFormat="1">
      <c r="A94" s="182" t="s">
        <v>181</v>
      </c>
      <c r="B94" s="184">
        <v>648</v>
      </c>
      <c r="C94" s="187">
        <v>45460</v>
      </c>
      <c r="D94" s="190" t="s">
        <v>218</v>
      </c>
      <c r="E94" s="183" t="s">
        <v>196</v>
      </c>
      <c r="F94" s="182" t="s">
        <v>196</v>
      </c>
      <c r="G94" s="166" t="s">
        <v>205</v>
      </c>
      <c r="H94" s="83">
        <v>0</v>
      </c>
      <c r="I94" s="199">
        <v>0</v>
      </c>
      <c r="J94" s="83">
        <v>0</v>
      </c>
      <c r="K94" s="199">
        <v>0</v>
      </c>
      <c r="L94" s="83" t="s">
        <v>20</v>
      </c>
      <c r="M94" s="199" t="s">
        <v>20</v>
      </c>
      <c r="N94" s="83" t="s">
        <v>20</v>
      </c>
      <c r="O94" s="199" t="s">
        <v>20</v>
      </c>
      <c r="P94" s="85"/>
      <c r="Q94" s="83">
        <v>0</v>
      </c>
      <c r="R94" s="199">
        <v>0</v>
      </c>
      <c r="S94" s="83">
        <v>0</v>
      </c>
      <c r="T94" s="199">
        <v>0</v>
      </c>
      <c r="U94" s="83" t="s">
        <v>20</v>
      </c>
      <c r="V94" s="199" t="s">
        <v>20</v>
      </c>
      <c r="W94" s="83" t="s">
        <v>20</v>
      </c>
      <c r="X94" s="199" t="s">
        <v>20</v>
      </c>
      <c r="Y94" s="85"/>
      <c r="Z94" s="83">
        <v>0</v>
      </c>
      <c r="AA94" s="199">
        <v>0</v>
      </c>
      <c r="AB94" s="83">
        <v>0</v>
      </c>
      <c r="AC94" s="199">
        <v>0</v>
      </c>
      <c r="AD94" s="83" t="s">
        <v>20</v>
      </c>
      <c r="AE94" s="199" t="s">
        <v>20</v>
      </c>
      <c r="AF94" s="83" t="s">
        <v>20</v>
      </c>
      <c r="AG94" s="199" t="s">
        <v>20</v>
      </c>
      <c r="AH94" s="85"/>
      <c r="AI94" s="83">
        <v>0</v>
      </c>
      <c r="AJ94" s="199">
        <v>0</v>
      </c>
      <c r="AK94" s="83">
        <v>0</v>
      </c>
      <c r="AL94" s="199">
        <v>0</v>
      </c>
      <c r="AM94" s="83" t="s">
        <v>20</v>
      </c>
      <c r="AN94" s="199" t="s">
        <v>20</v>
      </c>
      <c r="AO94" s="83" t="s">
        <v>20</v>
      </c>
      <c r="AP94" s="199" t="s">
        <v>20</v>
      </c>
      <c r="AQ94" s="85"/>
      <c r="AR94" s="83">
        <v>0</v>
      </c>
      <c r="AS94" s="199">
        <v>0</v>
      </c>
      <c r="AT94" s="83">
        <v>0</v>
      </c>
      <c r="AU94" s="199">
        <v>0</v>
      </c>
      <c r="AV94" s="83" t="s">
        <v>20</v>
      </c>
      <c r="AW94" s="199" t="s">
        <v>20</v>
      </c>
      <c r="AX94" s="83" t="s">
        <v>20</v>
      </c>
      <c r="AY94" s="199" t="s">
        <v>20</v>
      </c>
      <c r="AZ94" s="85"/>
    </row>
    <row r="95" spans="1:52" s="31" customFormat="1">
      <c r="A95" s="182" t="s">
        <v>279</v>
      </c>
      <c r="B95" s="185">
        <v>722</v>
      </c>
      <c r="C95" s="188">
        <v>45470</v>
      </c>
      <c r="D95" s="190" t="s">
        <v>304</v>
      </c>
      <c r="E95" s="183" t="s">
        <v>310</v>
      </c>
      <c r="F95" s="182" t="s">
        <v>298</v>
      </c>
      <c r="G95" s="182" t="s">
        <v>205</v>
      </c>
      <c r="H95" s="83" t="s">
        <v>23</v>
      </c>
      <c r="I95" s="199" t="s">
        <v>23</v>
      </c>
      <c r="J95" s="83" t="s">
        <v>23</v>
      </c>
      <c r="K95" s="199" t="s">
        <v>23</v>
      </c>
      <c r="L95" s="83">
        <v>0</v>
      </c>
      <c r="M95" s="199">
        <v>0</v>
      </c>
      <c r="N95" s="83" t="s">
        <v>23</v>
      </c>
      <c r="O95" s="199" t="s">
        <v>23</v>
      </c>
      <c r="P95" s="89"/>
      <c r="Q95" s="83" t="s">
        <v>23</v>
      </c>
      <c r="R95" s="199" t="s">
        <v>23</v>
      </c>
      <c r="S95" s="83" t="s">
        <v>23</v>
      </c>
      <c r="T95" s="199" t="s">
        <v>23</v>
      </c>
      <c r="U95" s="83">
        <v>0</v>
      </c>
      <c r="V95" s="199">
        <v>0</v>
      </c>
      <c r="W95" s="83" t="s">
        <v>23</v>
      </c>
      <c r="X95" s="199" t="s">
        <v>23</v>
      </c>
      <c r="Y95" s="89"/>
      <c r="Z95" s="83" t="s">
        <v>23</v>
      </c>
      <c r="AA95" s="199" t="s">
        <v>23</v>
      </c>
      <c r="AB95" s="83" t="s">
        <v>23</v>
      </c>
      <c r="AC95" s="199" t="s">
        <v>23</v>
      </c>
      <c r="AD95" s="83">
        <v>0</v>
      </c>
      <c r="AE95" s="199">
        <v>0</v>
      </c>
      <c r="AF95" s="83" t="s">
        <v>23</v>
      </c>
      <c r="AG95" s="199" t="s">
        <v>23</v>
      </c>
      <c r="AH95" s="89"/>
      <c r="AI95" s="83" t="s">
        <v>23</v>
      </c>
      <c r="AJ95" s="199" t="s">
        <v>23</v>
      </c>
      <c r="AK95" s="83" t="s">
        <v>23</v>
      </c>
      <c r="AL95" s="199" t="s">
        <v>23</v>
      </c>
      <c r="AM95" s="83">
        <v>0</v>
      </c>
      <c r="AN95" s="199">
        <v>0</v>
      </c>
      <c r="AO95" s="83" t="s">
        <v>23</v>
      </c>
      <c r="AP95" s="199" t="s">
        <v>23</v>
      </c>
      <c r="AQ95" s="89"/>
      <c r="AR95" s="83" t="s">
        <v>23</v>
      </c>
      <c r="AS95" s="199" t="s">
        <v>23</v>
      </c>
      <c r="AT95" s="83" t="s">
        <v>23</v>
      </c>
      <c r="AU95" s="199" t="s">
        <v>23</v>
      </c>
      <c r="AV95" s="83">
        <v>0</v>
      </c>
      <c r="AW95" s="199">
        <v>0</v>
      </c>
      <c r="AX95" s="83" t="s">
        <v>23</v>
      </c>
      <c r="AY95" s="199" t="s">
        <v>23</v>
      </c>
    </row>
    <row r="96" spans="1:52" s="129" customFormat="1">
      <c r="A96" s="182" t="s">
        <v>179</v>
      </c>
      <c r="B96" s="184">
        <v>680</v>
      </c>
      <c r="C96" s="187">
        <v>45460</v>
      </c>
      <c r="D96" s="190" t="s">
        <v>215</v>
      </c>
      <c r="E96" s="183" t="s">
        <v>194</v>
      </c>
      <c r="F96" s="182" t="s">
        <v>194</v>
      </c>
      <c r="G96" s="166" t="s">
        <v>205</v>
      </c>
      <c r="H96" s="83">
        <v>0</v>
      </c>
      <c r="I96" s="199">
        <v>0</v>
      </c>
      <c r="J96" s="83">
        <v>0</v>
      </c>
      <c r="K96" s="199">
        <v>0</v>
      </c>
      <c r="L96" s="83" t="s">
        <v>25</v>
      </c>
      <c r="M96" s="199">
        <v>0</v>
      </c>
      <c r="N96" s="83" t="s">
        <v>25</v>
      </c>
      <c r="O96" s="199">
        <v>0</v>
      </c>
      <c r="P96" s="85"/>
      <c r="Q96" s="83">
        <v>0</v>
      </c>
      <c r="R96" s="199">
        <v>0</v>
      </c>
      <c r="S96" s="83">
        <v>0</v>
      </c>
      <c r="T96" s="199">
        <v>0</v>
      </c>
      <c r="U96" s="83" t="s">
        <v>25</v>
      </c>
      <c r="V96" s="199">
        <v>0</v>
      </c>
      <c r="W96" s="83" t="s">
        <v>25</v>
      </c>
      <c r="X96" s="199">
        <v>0</v>
      </c>
      <c r="Y96" s="85"/>
      <c r="Z96" s="83">
        <v>0</v>
      </c>
      <c r="AA96" s="199">
        <v>0</v>
      </c>
      <c r="AB96" s="83">
        <v>0</v>
      </c>
      <c r="AC96" s="199">
        <v>0</v>
      </c>
      <c r="AD96" s="83" t="s">
        <v>25</v>
      </c>
      <c r="AE96" s="199">
        <v>0</v>
      </c>
      <c r="AF96" s="83" t="s">
        <v>25</v>
      </c>
      <c r="AG96" s="199">
        <v>0</v>
      </c>
      <c r="AH96" s="85"/>
      <c r="AI96" s="83">
        <v>0</v>
      </c>
      <c r="AJ96" s="199">
        <v>0</v>
      </c>
      <c r="AK96" s="83">
        <v>0</v>
      </c>
      <c r="AL96" s="199">
        <v>0</v>
      </c>
      <c r="AM96" s="83" t="s">
        <v>25</v>
      </c>
      <c r="AN96" s="199">
        <v>0</v>
      </c>
      <c r="AO96" s="83" t="s">
        <v>25</v>
      </c>
      <c r="AP96" s="199">
        <v>0</v>
      </c>
      <c r="AQ96" s="85"/>
      <c r="AR96" s="83">
        <v>0</v>
      </c>
      <c r="AS96" s="199">
        <v>0</v>
      </c>
      <c r="AT96" s="83">
        <v>0</v>
      </c>
      <c r="AU96" s="199">
        <v>0</v>
      </c>
      <c r="AV96" s="83" t="s">
        <v>25</v>
      </c>
      <c r="AW96" s="199">
        <v>0</v>
      </c>
      <c r="AX96" s="83" t="s">
        <v>25</v>
      </c>
      <c r="AY96" s="199">
        <v>0</v>
      </c>
      <c r="AZ96" s="85"/>
    </row>
    <row r="97" spans="1:52" s="31" customFormat="1">
      <c r="A97" s="182" t="s">
        <v>282</v>
      </c>
      <c r="B97" s="185">
        <v>738</v>
      </c>
      <c r="C97" s="188">
        <v>45470</v>
      </c>
      <c r="D97" s="190" t="s">
        <v>307</v>
      </c>
      <c r="E97" s="183" t="s">
        <v>313</v>
      </c>
      <c r="F97" s="182" t="s">
        <v>287</v>
      </c>
      <c r="G97" s="182" t="s">
        <v>205</v>
      </c>
      <c r="H97" s="83">
        <v>0</v>
      </c>
      <c r="I97" s="199">
        <v>0</v>
      </c>
      <c r="J97" s="83">
        <v>0</v>
      </c>
      <c r="K97" s="199">
        <v>0</v>
      </c>
      <c r="L97" s="83" t="s">
        <v>20</v>
      </c>
      <c r="M97" s="199" t="s">
        <v>20</v>
      </c>
      <c r="N97" s="83" t="s">
        <v>20</v>
      </c>
      <c r="O97" s="199" t="s">
        <v>20</v>
      </c>
      <c r="P97" s="89"/>
      <c r="Q97" s="83">
        <v>0</v>
      </c>
      <c r="R97" s="199">
        <v>0</v>
      </c>
      <c r="S97" s="83">
        <v>0</v>
      </c>
      <c r="T97" s="199">
        <v>0</v>
      </c>
      <c r="U97" s="83" t="s">
        <v>20</v>
      </c>
      <c r="V97" s="199" t="s">
        <v>20</v>
      </c>
      <c r="W97" s="83" t="s">
        <v>20</v>
      </c>
      <c r="X97" s="199" t="s">
        <v>20</v>
      </c>
      <c r="Y97" s="89"/>
      <c r="Z97" s="83">
        <v>0</v>
      </c>
      <c r="AA97" s="199">
        <v>0</v>
      </c>
      <c r="AB97" s="83">
        <v>0</v>
      </c>
      <c r="AC97" s="199">
        <v>0</v>
      </c>
      <c r="AD97" s="83" t="s">
        <v>20</v>
      </c>
      <c r="AE97" s="199" t="s">
        <v>20</v>
      </c>
      <c r="AF97" s="83" t="s">
        <v>20</v>
      </c>
      <c r="AG97" s="199" t="s">
        <v>20</v>
      </c>
      <c r="AH97" s="89"/>
      <c r="AI97" s="83">
        <v>0</v>
      </c>
      <c r="AJ97" s="199">
        <v>0</v>
      </c>
      <c r="AK97" s="83">
        <v>0</v>
      </c>
      <c r="AL97" s="199">
        <v>0</v>
      </c>
      <c r="AM97" s="83" t="s">
        <v>20</v>
      </c>
      <c r="AN97" s="199" t="s">
        <v>20</v>
      </c>
      <c r="AO97" s="83" t="s">
        <v>20</v>
      </c>
      <c r="AP97" s="199" t="s">
        <v>20</v>
      </c>
      <c r="AQ97" s="89"/>
      <c r="AR97" s="83">
        <v>0</v>
      </c>
      <c r="AS97" s="199">
        <v>0</v>
      </c>
      <c r="AT97" s="83">
        <v>0</v>
      </c>
      <c r="AU97" s="199">
        <v>0</v>
      </c>
      <c r="AV97" s="83" t="s">
        <v>20</v>
      </c>
      <c r="AW97" s="199" t="s">
        <v>20</v>
      </c>
      <c r="AX97" s="83" t="s">
        <v>20</v>
      </c>
      <c r="AY97" s="199" t="s">
        <v>20</v>
      </c>
    </row>
    <row r="98" spans="1:52" s="129" customFormat="1">
      <c r="A98" s="182" t="s">
        <v>106</v>
      </c>
      <c r="B98" s="184">
        <v>645</v>
      </c>
      <c r="C98" s="187">
        <v>45460</v>
      </c>
      <c r="D98" s="190" t="s">
        <v>97</v>
      </c>
      <c r="E98" s="183" t="s">
        <v>49</v>
      </c>
      <c r="F98" s="182" t="s">
        <v>244</v>
      </c>
      <c r="G98" s="166" t="s">
        <v>205</v>
      </c>
      <c r="H98" s="83">
        <v>0</v>
      </c>
      <c r="I98" s="199">
        <v>0</v>
      </c>
      <c r="J98" s="83">
        <v>0</v>
      </c>
      <c r="K98" s="199">
        <v>0</v>
      </c>
      <c r="L98" s="83">
        <v>0</v>
      </c>
      <c r="M98" s="199">
        <v>0</v>
      </c>
      <c r="N98" s="83">
        <v>0</v>
      </c>
      <c r="O98" s="199">
        <v>0</v>
      </c>
      <c r="P98" s="85"/>
      <c r="Q98" s="83">
        <v>0</v>
      </c>
      <c r="R98" s="199">
        <v>0</v>
      </c>
      <c r="S98" s="83">
        <v>0</v>
      </c>
      <c r="T98" s="199">
        <v>0</v>
      </c>
      <c r="U98" s="83">
        <v>0</v>
      </c>
      <c r="V98" s="199">
        <v>0</v>
      </c>
      <c r="W98" s="83">
        <v>0</v>
      </c>
      <c r="X98" s="199">
        <v>0</v>
      </c>
      <c r="Y98" s="85"/>
      <c r="Z98" s="83">
        <v>0</v>
      </c>
      <c r="AA98" s="199">
        <v>0</v>
      </c>
      <c r="AB98" s="83">
        <v>0</v>
      </c>
      <c r="AC98" s="199">
        <v>0</v>
      </c>
      <c r="AD98" s="83">
        <v>0</v>
      </c>
      <c r="AE98" s="199">
        <v>0</v>
      </c>
      <c r="AF98" s="83">
        <v>0</v>
      </c>
      <c r="AG98" s="199">
        <v>0</v>
      </c>
      <c r="AH98" s="85"/>
      <c r="AI98" s="83">
        <v>0</v>
      </c>
      <c r="AJ98" s="199">
        <v>0</v>
      </c>
      <c r="AK98" s="83">
        <v>0</v>
      </c>
      <c r="AL98" s="199">
        <v>0</v>
      </c>
      <c r="AM98" s="83">
        <v>0</v>
      </c>
      <c r="AN98" s="199">
        <v>0</v>
      </c>
      <c r="AO98" s="83">
        <v>0</v>
      </c>
      <c r="AP98" s="199">
        <v>0</v>
      </c>
      <c r="AQ98" s="85"/>
      <c r="AR98" s="83">
        <v>0</v>
      </c>
      <c r="AS98" s="199">
        <v>0</v>
      </c>
      <c r="AT98" s="83">
        <v>0</v>
      </c>
      <c r="AU98" s="199">
        <v>0</v>
      </c>
      <c r="AV98" s="83">
        <v>0</v>
      </c>
      <c r="AW98" s="199">
        <v>0</v>
      </c>
      <c r="AX98" s="83">
        <v>0</v>
      </c>
      <c r="AY98" s="199">
        <v>0</v>
      </c>
      <c r="AZ98" s="85"/>
    </row>
    <row r="99" spans="1:52" s="129" customFormat="1">
      <c r="A99" s="182"/>
      <c r="B99" s="184"/>
      <c r="C99" s="187"/>
      <c r="D99" s="190"/>
      <c r="E99" s="183"/>
      <c r="F99" s="182"/>
      <c r="G99" s="176" t="s">
        <v>5</v>
      </c>
      <c r="H99" s="178">
        <f>SUM(H90:H98)</f>
        <v>0</v>
      </c>
      <c r="I99" s="168">
        <f t="shared" ref="I99:AY99" si="63">SUM(I90:I98)</f>
        <v>0</v>
      </c>
      <c r="J99" s="178">
        <f t="shared" si="63"/>
        <v>0</v>
      </c>
      <c r="K99" s="168">
        <f t="shared" si="63"/>
        <v>0</v>
      </c>
      <c r="L99" s="178">
        <f t="shared" si="63"/>
        <v>0</v>
      </c>
      <c r="M99" s="168">
        <f t="shared" si="63"/>
        <v>0</v>
      </c>
      <c r="N99" s="178">
        <f t="shared" si="63"/>
        <v>0</v>
      </c>
      <c r="O99" s="168">
        <f t="shared" si="63"/>
        <v>0</v>
      </c>
      <c r="P99" s="180"/>
      <c r="Q99" s="178">
        <f t="shared" si="63"/>
        <v>0</v>
      </c>
      <c r="R99" s="168">
        <f t="shared" si="63"/>
        <v>0</v>
      </c>
      <c r="S99" s="178">
        <f t="shared" si="63"/>
        <v>0</v>
      </c>
      <c r="T99" s="168">
        <f t="shared" si="63"/>
        <v>0</v>
      </c>
      <c r="U99" s="178">
        <f t="shared" si="63"/>
        <v>0</v>
      </c>
      <c r="V99" s="168">
        <f t="shared" si="63"/>
        <v>0</v>
      </c>
      <c r="W99" s="178">
        <f t="shared" si="63"/>
        <v>0</v>
      </c>
      <c r="X99" s="168">
        <f t="shared" si="63"/>
        <v>0</v>
      </c>
      <c r="Y99" s="180"/>
      <c r="Z99" s="178">
        <f t="shared" si="63"/>
        <v>0</v>
      </c>
      <c r="AA99" s="168">
        <f t="shared" si="63"/>
        <v>0</v>
      </c>
      <c r="AB99" s="178">
        <f t="shared" si="63"/>
        <v>0</v>
      </c>
      <c r="AC99" s="168">
        <f t="shared" si="63"/>
        <v>0</v>
      </c>
      <c r="AD99" s="178">
        <f t="shared" si="63"/>
        <v>0</v>
      </c>
      <c r="AE99" s="168">
        <f t="shared" si="63"/>
        <v>0</v>
      </c>
      <c r="AF99" s="178">
        <f t="shared" si="63"/>
        <v>0</v>
      </c>
      <c r="AG99" s="168">
        <f t="shared" si="63"/>
        <v>0</v>
      </c>
      <c r="AH99" s="180"/>
      <c r="AI99" s="178">
        <f t="shared" si="63"/>
        <v>0</v>
      </c>
      <c r="AJ99" s="168">
        <f t="shared" si="63"/>
        <v>0</v>
      </c>
      <c r="AK99" s="178">
        <f t="shared" si="63"/>
        <v>0</v>
      </c>
      <c r="AL99" s="168">
        <f t="shared" si="63"/>
        <v>0</v>
      </c>
      <c r="AM99" s="178">
        <f t="shared" si="63"/>
        <v>0</v>
      </c>
      <c r="AN99" s="168">
        <f t="shared" si="63"/>
        <v>0</v>
      </c>
      <c r="AO99" s="178">
        <f t="shared" si="63"/>
        <v>0</v>
      </c>
      <c r="AP99" s="168">
        <f t="shared" si="63"/>
        <v>0</v>
      </c>
      <c r="AQ99" s="180"/>
      <c r="AR99" s="178">
        <f t="shared" si="63"/>
        <v>0</v>
      </c>
      <c r="AS99" s="168">
        <f t="shared" si="63"/>
        <v>0</v>
      </c>
      <c r="AT99" s="178">
        <f t="shared" si="63"/>
        <v>0</v>
      </c>
      <c r="AU99" s="168">
        <f t="shared" si="63"/>
        <v>0</v>
      </c>
      <c r="AV99" s="178">
        <f t="shared" si="63"/>
        <v>0</v>
      </c>
      <c r="AW99" s="168">
        <f t="shared" si="63"/>
        <v>0</v>
      </c>
      <c r="AX99" s="178">
        <f t="shared" si="63"/>
        <v>0</v>
      </c>
      <c r="AY99" s="168">
        <f t="shared" si="63"/>
        <v>0</v>
      </c>
      <c r="AZ99" s="85"/>
    </row>
    <row r="100" spans="1:52" s="129" customFormat="1">
      <c r="A100" s="182"/>
      <c r="B100" s="184"/>
      <c r="C100" s="187"/>
      <c r="D100" s="190"/>
      <c r="E100" s="183"/>
      <c r="F100" s="182"/>
      <c r="G100" s="114"/>
      <c r="H100" s="83"/>
      <c r="I100" s="199"/>
      <c r="J100" s="83"/>
      <c r="K100" s="199"/>
      <c r="L100" s="83"/>
      <c r="M100" s="199"/>
      <c r="N100" s="83"/>
      <c r="O100" s="199"/>
      <c r="P100" s="89"/>
      <c r="Q100" s="83"/>
      <c r="R100" s="199"/>
      <c r="S100" s="83"/>
      <c r="T100" s="199"/>
      <c r="U100" s="83"/>
      <c r="V100" s="199"/>
      <c r="W100" s="83"/>
      <c r="X100" s="199"/>
      <c r="Y100" s="89"/>
      <c r="Z100" s="83"/>
      <c r="AA100" s="199"/>
      <c r="AB100" s="83"/>
      <c r="AC100" s="199"/>
      <c r="AD100" s="83"/>
      <c r="AE100" s="199"/>
      <c r="AF100" s="83"/>
      <c r="AG100" s="199"/>
      <c r="AH100" s="89"/>
      <c r="AI100" s="83"/>
      <c r="AJ100" s="199"/>
      <c r="AK100" s="83"/>
      <c r="AL100" s="199"/>
      <c r="AM100" s="83"/>
      <c r="AN100" s="199"/>
      <c r="AO100" s="83"/>
      <c r="AP100" s="199"/>
      <c r="AQ100" s="89"/>
      <c r="AR100" s="83"/>
      <c r="AS100" s="199"/>
      <c r="AT100" s="83"/>
      <c r="AU100" s="199"/>
      <c r="AV100" s="83"/>
      <c r="AW100" s="199"/>
      <c r="AX100" s="83"/>
      <c r="AY100" s="199"/>
      <c r="AZ100" s="85"/>
    </row>
    <row r="101" spans="1:52" s="129" customFormat="1">
      <c r="A101" s="182" t="s">
        <v>169</v>
      </c>
      <c r="B101" s="184">
        <v>615</v>
      </c>
      <c r="C101" s="187">
        <v>45460</v>
      </c>
      <c r="D101" s="190" t="s">
        <v>139</v>
      </c>
      <c r="E101" s="183" t="s">
        <v>157</v>
      </c>
      <c r="F101" s="182" t="s">
        <v>245</v>
      </c>
      <c r="G101" s="166" t="s">
        <v>206</v>
      </c>
      <c r="H101" s="83">
        <v>0</v>
      </c>
      <c r="I101" s="199">
        <v>0</v>
      </c>
      <c r="J101" s="83">
        <v>-36.4</v>
      </c>
      <c r="K101" s="199">
        <v>0</v>
      </c>
      <c r="L101" s="83">
        <v>0</v>
      </c>
      <c r="M101" s="199">
        <v>0</v>
      </c>
      <c r="N101" s="83">
        <v>-36.4</v>
      </c>
      <c r="O101" s="199">
        <v>0</v>
      </c>
      <c r="P101" s="89"/>
      <c r="Q101" s="83">
        <v>0</v>
      </c>
      <c r="R101" s="199">
        <v>0</v>
      </c>
      <c r="S101" s="83">
        <v>-0.8</v>
      </c>
      <c r="T101" s="199">
        <v>0</v>
      </c>
      <c r="U101" s="83">
        <v>0</v>
      </c>
      <c r="V101" s="199">
        <v>0</v>
      </c>
      <c r="W101" s="83">
        <v>-0.8</v>
      </c>
      <c r="X101" s="199">
        <v>0</v>
      </c>
      <c r="Y101" s="89"/>
      <c r="Z101" s="83">
        <v>0</v>
      </c>
      <c r="AA101" s="199">
        <v>0</v>
      </c>
      <c r="AB101" s="83">
        <v>0</v>
      </c>
      <c r="AC101" s="199">
        <v>0</v>
      </c>
      <c r="AD101" s="83">
        <v>0</v>
      </c>
      <c r="AE101" s="199">
        <v>0</v>
      </c>
      <c r="AF101" s="83">
        <v>0</v>
      </c>
      <c r="AG101" s="199">
        <v>0</v>
      </c>
      <c r="AH101" s="89"/>
      <c r="AI101" s="83">
        <v>0</v>
      </c>
      <c r="AJ101" s="199">
        <v>0</v>
      </c>
      <c r="AK101" s="83">
        <v>0</v>
      </c>
      <c r="AL101" s="199">
        <v>0</v>
      </c>
      <c r="AM101" s="83">
        <v>0</v>
      </c>
      <c r="AN101" s="199">
        <v>0</v>
      </c>
      <c r="AO101" s="83">
        <v>0</v>
      </c>
      <c r="AP101" s="199">
        <v>0</v>
      </c>
      <c r="AQ101" s="89"/>
      <c r="AR101" s="83">
        <v>0</v>
      </c>
      <c r="AS101" s="199">
        <v>0</v>
      </c>
      <c r="AT101" s="83">
        <v>0</v>
      </c>
      <c r="AU101" s="199">
        <v>0</v>
      </c>
      <c r="AV101" s="83">
        <v>0</v>
      </c>
      <c r="AW101" s="199">
        <v>0</v>
      </c>
      <c r="AX101" s="83">
        <v>0</v>
      </c>
      <c r="AY101" s="199">
        <v>0</v>
      </c>
      <c r="AZ101" s="85"/>
    </row>
    <row r="102" spans="1:52" s="129" customFormat="1">
      <c r="A102" s="182"/>
      <c r="B102" s="184"/>
      <c r="C102" s="187"/>
      <c r="D102" s="190"/>
      <c r="E102" s="183"/>
      <c r="F102" s="182"/>
      <c r="G102" s="176" t="s">
        <v>5</v>
      </c>
      <c r="H102" s="178">
        <f>SUM(H101)</f>
        <v>0</v>
      </c>
      <c r="I102" s="168">
        <f t="shared" ref="I102:AY102" si="64">SUM(I101)</f>
        <v>0</v>
      </c>
      <c r="J102" s="178">
        <f t="shared" si="64"/>
        <v>-36.4</v>
      </c>
      <c r="K102" s="168">
        <f t="shared" si="64"/>
        <v>0</v>
      </c>
      <c r="L102" s="178">
        <f t="shared" si="64"/>
        <v>0</v>
      </c>
      <c r="M102" s="168">
        <f t="shared" si="64"/>
        <v>0</v>
      </c>
      <c r="N102" s="178">
        <f t="shared" si="64"/>
        <v>-36.4</v>
      </c>
      <c r="O102" s="168">
        <f t="shared" si="64"/>
        <v>0</v>
      </c>
      <c r="P102" s="180"/>
      <c r="Q102" s="178">
        <f t="shared" si="64"/>
        <v>0</v>
      </c>
      <c r="R102" s="168">
        <f t="shared" si="64"/>
        <v>0</v>
      </c>
      <c r="S102" s="178">
        <f t="shared" si="64"/>
        <v>-0.8</v>
      </c>
      <c r="T102" s="168">
        <f t="shared" si="64"/>
        <v>0</v>
      </c>
      <c r="U102" s="178">
        <f t="shared" si="64"/>
        <v>0</v>
      </c>
      <c r="V102" s="168">
        <f t="shared" si="64"/>
        <v>0</v>
      </c>
      <c r="W102" s="178">
        <f t="shared" si="64"/>
        <v>-0.8</v>
      </c>
      <c r="X102" s="168">
        <f t="shared" si="64"/>
        <v>0</v>
      </c>
      <c r="Y102" s="180"/>
      <c r="Z102" s="178">
        <f t="shared" si="64"/>
        <v>0</v>
      </c>
      <c r="AA102" s="168">
        <f t="shared" si="64"/>
        <v>0</v>
      </c>
      <c r="AB102" s="178">
        <f t="shared" si="64"/>
        <v>0</v>
      </c>
      <c r="AC102" s="168">
        <f t="shared" si="64"/>
        <v>0</v>
      </c>
      <c r="AD102" s="178">
        <f t="shared" si="64"/>
        <v>0</v>
      </c>
      <c r="AE102" s="168">
        <f t="shared" si="64"/>
        <v>0</v>
      </c>
      <c r="AF102" s="178">
        <f t="shared" si="64"/>
        <v>0</v>
      </c>
      <c r="AG102" s="168">
        <f t="shared" si="64"/>
        <v>0</v>
      </c>
      <c r="AH102" s="180"/>
      <c r="AI102" s="178">
        <f t="shared" si="64"/>
        <v>0</v>
      </c>
      <c r="AJ102" s="168">
        <f t="shared" si="64"/>
        <v>0</v>
      </c>
      <c r="AK102" s="178">
        <f t="shared" si="64"/>
        <v>0</v>
      </c>
      <c r="AL102" s="168">
        <f t="shared" si="64"/>
        <v>0</v>
      </c>
      <c r="AM102" s="178">
        <f t="shared" si="64"/>
        <v>0</v>
      </c>
      <c r="AN102" s="168">
        <f t="shared" si="64"/>
        <v>0</v>
      </c>
      <c r="AO102" s="178">
        <f t="shared" si="64"/>
        <v>0</v>
      </c>
      <c r="AP102" s="168">
        <f t="shared" si="64"/>
        <v>0</v>
      </c>
      <c r="AQ102" s="180"/>
      <c r="AR102" s="178">
        <f t="shared" si="64"/>
        <v>0</v>
      </c>
      <c r="AS102" s="168">
        <f t="shared" si="64"/>
        <v>0</v>
      </c>
      <c r="AT102" s="178">
        <f t="shared" si="64"/>
        <v>0</v>
      </c>
      <c r="AU102" s="168">
        <f t="shared" si="64"/>
        <v>0</v>
      </c>
      <c r="AV102" s="178">
        <f t="shared" si="64"/>
        <v>0</v>
      </c>
      <c r="AW102" s="168">
        <f t="shared" si="64"/>
        <v>0</v>
      </c>
      <c r="AX102" s="178">
        <f t="shared" si="64"/>
        <v>0</v>
      </c>
      <c r="AY102" s="168">
        <f t="shared" si="64"/>
        <v>0</v>
      </c>
      <c r="AZ102" s="85"/>
    </row>
    <row r="103" spans="1:52" s="129" customFormat="1">
      <c r="A103" s="182"/>
      <c r="B103" s="184"/>
      <c r="C103" s="187"/>
      <c r="D103" s="190"/>
      <c r="E103" s="183"/>
      <c r="F103" s="182"/>
      <c r="G103" s="114"/>
      <c r="H103" s="83"/>
      <c r="I103" s="199"/>
      <c r="J103" s="83"/>
      <c r="K103" s="199"/>
      <c r="L103" s="83"/>
      <c r="M103" s="199"/>
      <c r="N103" s="83"/>
      <c r="O103" s="199"/>
      <c r="P103" s="89"/>
      <c r="Q103" s="83"/>
      <c r="R103" s="199"/>
      <c r="S103" s="83"/>
      <c r="T103" s="199"/>
      <c r="U103" s="83"/>
      <c r="V103" s="199"/>
      <c r="W103" s="83"/>
      <c r="X103" s="199"/>
      <c r="Y103" s="89"/>
      <c r="Z103" s="83"/>
      <c r="AA103" s="199"/>
      <c r="AB103" s="83"/>
      <c r="AC103" s="199"/>
      <c r="AD103" s="83"/>
      <c r="AE103" s="199"/>
      <c r="AF103" s="83"/>
      <c r="AG103" s="199"/>
      <c r="AH103" s="89"/>
      <c r="AI103" s="83"/>
      <c r="AJ103" s="199"/>
      <c r="AK103" s="83"/>
      <c r="AL103" s="199"/>
      <c r="AM103" s="83"/>
      <c r="AN103" s="199"/>
      <c r="AO103" s="83"/>
      <c r="AP103" s="199"/>
      <c r="AQ103" s="89"/>
      <c r="AR103" s="83"/>
      <c r="AS103" s="199"/>
      <c r="AT103" s="83"/>
      <c r="AU103" s="199"/>
      <c r="AV103" s="83"/>
      <c r="AW103" s="199"/>
      <c r="AX103" s="83"/>
      <c r="AY103" s="199"/>
      <c r="AZ103" s="85"/>
    </row>
    <row r="104" spans="1:52" s="129" customFormat="1">
      <c r="A104" s="182" t="s">
        <v>106</v>
      </c>
      <c r="B104" s="184">
        <v>443</v>
      </c>
      <c r="C104" s="187">
        <v>45460</v>
      </c>
      <c r="D104" s="190" t="s">
        <v>97</v>
      </c>
      <c r="E104" s="183" t="s">
        <v>49</v>
      </c>
      <c r="F104" s="182" t="s">
        <v>114</v>
      </c>
      <c r="G104" s="182" t="s">
        <v>115</v>
      </c>
      <c r="H104" s="83">
        <v>0</v>
      </c>
      <c r="I104" s="257">
        <v>0</v>
      </c>
      <c r="J104" s="83">
        <v>0</v>
      </c>
      <c r="K104" s="257">
        <v>0</v>
      </c>
      <c r="L104" s="83">
        <v>0</v>
      </c>
      <c r="M104" s="257">
        <v>0</v>
      </c>
      <c r="N104" s="83">
        <v>0</v>
      </c>
      <c r="O104" s="257">
        <v>0</v>
      </c>
      <c r="P104" s="89"/>
      <c r="Q104" s="83">
        <v>0</v>
      </c>
      <c r="R104" s="257">
        <v>0</v>
      </c>
      <c r="S104" s="83">
        <v>-0.1</v>
      </c>
      <c r="T104" s="257">
        <v>0</v>
      </c>
      <c r="U104" s="83">
        <v>-0.1</v>
      </c>
      <c r="V104" s="257">
        <v>0</v>
      </c>
      <c r="W104" s="83">
        <v>-0.2</v>
      </c>
      <c r="X104" s="257">
        <v>0</v>
      </c>
      <c r="Y104" s="89"/>
      <c r="Z104" s="83">
        <v>0</v>
      </c>
      <c r="AA104" s="257">
        <v>0</v>
      </c>
      <c r="AB104" s="83">
        <v>-0.3</v>
      </c>
      <c r="AC104" s="257">
        <v>0</v>
      </c>
      <c r="AD104" s="83">
        <v>-0.1</v>
      </c>
      <c r="AE104" s="257">
        <v>0</v>
      </c>
      <c r="AF104" s="83">
        <v>-0.4</v>
      </c>
      <c r="AG104" s="257">
        <v>0</v>
      </c>
      <c r="AH104" s="89"/>
      <c r="AI104" s="83">
        <v>0</v>
      </c>
      <c r="AJ104" s="257">
        <v>0</v>
      </c>
      <c r="AK104" s="83">
        <v>0</v>
      </c>
      <c r="AL104" s="257">
        <v>0</v>
      </c>
      <c r="AM104" s="83">
        <v>0</v>
      </c>
      <c r="AN104" s="257">
        <v>0</v>
      </c>
      <c r="AO104" s="83">
        <v>0</v>
      </c>
      <c r="AP104" s="257">
        <v>0</v>
      </c>
      <c r="AQ104" s="89"/>
      <c r="AR104" s="83">
        <v>0</v>
      </c>
      <c r="AS104" s="257">
        <v>0</v>
      </c>
      <c r="AT104" s="83">
        <v>0</v>
      </c>
      <c r="AU104" s="257">
        <v>0</v>
      </c>
      <c r="AV104" s="83">
        <v>0</v>
      </c>
      <c r="AW104" s="257">
        <v>0</v>
      </c>
      <c r="AX104" s="83">
        <v>0</v>
      </c>
      <c r="AY104" s="257">
        <v>0</v>
      </c>
      <c r="AZ104" s="256"/>
    </row>
    <row r="105" spans="1:52" s="129" customFormat="1">
      <c r="A105" s="182"/>
      <c r="B105" s="184"/>
      <c r="C105" s="187"/>
      <c r="D105" s="190"/>
      <c r="E105" s="183"/>
      <c r="F105" s="182"/>
      <c r="G105" s="176" t="s">
        <v>5</v>
      </c>
      <c r="H105" s="178">
        <f>SUM(H104)</f>
        <v>0</v>
      </c>
      <c r="I105" s="168">
        <f t="shared" ref="I105:AY105" si="65">SUM(I104)</f>
        <v>0</v>
      </c>
      <c r="J105" s="178">
        <f t="shared" si="65"/>
        <v>0</v>
      </c>
      <c r="K105" s="168">
        <f t="shared" si="65"/>
        <v>0</v>
      </c>
      <c r="L105" s="178">
        <f t="shared" si="65"/>
        <v>0</v>
      </c>
      <c r="M105" s="168">
        <f t="shared" si="65"/>
        <v>0</v>
      </c>
      <c r="N105" s="178">
        <f t="shared" si="65"/>
        <v>0</v>
      </c>
      <c r="O105" s="168">
        <f t="shared" si="65"/>
        <v>0</v>
      </c>
      <c r="P105" s="180"/>
      <c r="Q105" s="178">
        <f t="shared" si="65"/>
        <v>0</v>
      </c>
      <c r="R105" s="168">
        <f t="shared" si="65"/>
        <v>0</v>
      </c>
      <c r="S105" s="178">
        <f t="shared" si="65"/>
        <v>-0.1</v>
      </c>
      <c r="T105" s="168">
        <f t="shared" si="65"/>
        <v>0</v>
      </c>
      <c r="U105" s="178">
        <f t="shared" si="65"/>
        <v>-0.1</v>
      </c>
      <c r="V105" s="168">
        <f t="shared" si="65"/>
        <v>0</v>
      </c>
      <c r="W105" s="178">
        <f t="shared" si="65"/>
        <v>-0.2</v>
      </c>
      <c r="X105" s="168">
        <f t="shared" si="65"/>
        <v>0</v>
      </c>
      <c r="Y105" s="180"/>
      <c r="Z105" s="178">
        <f t="shared" si="65"/>
        <v>0</v>
      </c>
      <c r="AA105" s="168">
        <f t="shared" si="65"/>
        <v>0</v>
      </c>
      <c r="AB105" s="178">
        <f t="shared" si="65"/>
        <v>-0.3</v>
      </c>
      <c r="AC105" s="168">
        <f t="shared" si="65"/>
        <v>0</v>
      </c>
      <c r="AD105" s="178">
        <f t="shared" si="65"/>
        <v>-0.1</v>
      </c>
      <c r="AE105" s="168">
        <f t="shared" si="65"/>
        <v>0</v>
      </c>
      <c r="AF105" s="178">
        <f t="shared" si="65"/>
        <v>-0.4</v>
      </c>
      <c r="AG105" s="168">
        <f t="shared" si="65"/>
        <v>0</v>
      </c>
      <c r="AH105" s="180"/>
      <c r="AI105" s="178">
        <f t="shared" si="65"/>
        <v>0</v>
      </c>
      <c r="AJ105" s="168">
        <f t="shared" si="65"/>
        <v>0</v>
      </c>
      <c r="AK105" s="178">
        <f t="shared" si="65"/>
        <v>0</v>
      </c>
      <c r="AL105" s="168">
        <f t="shared" si="65"/>
        <v>0</v>
      </c>
      <c r="AM105" s="178">
        <f t="shared" si="65"/>
        <v>0</v>
      </c>
      <c r="AN105" s="168">
        <f t="shared" si="65"/>
        <v>0</v>
      </c>
      <c r="AO105" s="178">
        <f t="shared" si="65"/>
        <v>0</v>
      </c>
      <c r="AP105" s="168">
        <f t="shared" si="65"/>
        <v>0</v>
      </c>
      <c r="AQ105" s="180"/>
      <c r="AR105" s="178">
        <f t="shared" si="65"/>
        <v>0</v>
      </c>
      <c r="AS105" s="168">
        <f t="shared" si="65"/>
        <v>0</v>
      </c>
      <c r="AT105" s="178">
        <f t="shared" si="65"/>
        <v>0</v>
      </c>
      <c r="AU105" s="168">
        <f t="shared" si="65"/>
        <v>0</v>
      </c>
      <c r="AV105" s="178">
        <f t="shared" si="65"/>
        <v>0</v>
      </c>
      <c r="AW105" s="168">
        <f t="shared" si="65"/>
        <v>0</v>
      </c>
      <c r="AX105" s="178">
        <f t="shared" si="65"/>
        <v>0</v>
      </c>
      <c r="AY105" s="168">
        <f t="shared" si="65"/>
        <v>0</v>
      </c>
      <c r="AZ105" s="85"/>
    </row>
    <row r="106" spans="1:52" s="129" customFormat="1">
      <c r="A106" s="182"/>
      <c r="B106" s="184"/>
      <c r="C106" s="187"/>
      <c r="D106" s="190"/>
      <c r="E106" s="183"/>
      <c r="F106" s="182"/>
      <c r="G106" s="114"/>
      <c r="H106" s="83"/>
      <c r="I106" s="199"/>
      <c r="J106" s="83"/>
      <c r="K106" s="199"/>
      <c r="L106" s="83"/>
      <c r="M106" s="199"/>
      <c r="N106" s="83"/>
      <c r="O106" s="199"/>
      <c r="P106" s="89"/>
      <c r="Q106" s="83"/>
      <c r="R106" s="199"/>
      <c r="S106" s="83"/>
      <c r="T106" s="199"/>
      <c r="U106" s="83"/>
      <c r="V106" s="199"/>
      <c r="W106" s="83"/>
      <c r="X106" s="199"/>
      <c r="Y106" s="89"/>
      <c r="Z106" s="83"/>
      <c r="AA106" s="199"/>
      <c r="AB106" s="83"/>
      <c r="AC106" s="199"/>
      <c r="AD106" s="83"/>
      <c r="AE106" s="199"/>
      <c r="AF106" s="83"/>
      <c r="AG106" s="199"/>
      <c r="AH106" s="89"/>
      <c r="AI106" s="83"/>
      <c r="AJ106" s="199"/>
      <c r="AK106" s="83"/>
      <c r="AL106" s="199"/>
      <c r="AM106" s="83"/>
      <c r="AN106" s="199"/>
      <c r="AO106" s="83"/>
      <c r="AP106" s="199"/>
      <c r="AQ106" s="89"/>
      <c r="AR106" s="83"/>
      <c r="AS106" s="199"/>
      <c r="AT106" s="83"/>
      <c r="AU106" s="199"/>
      <c r="AV106" s="83"/>
      <c r="AW106" s="199"/>
      <c r="AX106" s="83"/>
      <c r="AY106" s="199"/>
      <c r="AZ106" s="85"/>
    </row>
    <row r="107" spans="1:52" s="129" customFormat="1">
      <c r="A107" s="182" t="s">
        <v>185</v>
      </c>
      <c r="B107" s="185">
        <v>685</v>
      </c>
      <c r="C107" s="188">
        <v>45460</v>
      </c>
      <c r="D107" s="190" t="s">
        <v>223</v>
      </c>
      <c r="E107" s="183" t="s">
        <v>259</v>
      </c>
      <c r="F107" s="182" t="s">
        <v>201</v>
      </c>
      <c r="G107" s="166" t="s">
        <v>48</v>
      </c>
      <c r="H107" s="83" t="s">
        <v>20</v>
      </c>
      <c r="I107" s="199" t="s">
        <v>20</v>
      </c>
      <c r="J107" s="83" t="s">
        <v>20</v>
      </c>
      <c r="K107" s="199" t="s">
        <v>20</v>
      </c>
      <c r="L107" s="83">
        <v>0</v>
      </c>
      <c r="M107" s="199">
        <v>0</v>
      </c>
      <c r="N107" s="83" t="s">
        <v>20</v>
      </c>
      <c r="O107" s="199" t="s">
        <v>20</v>
      </c>
      <c r="P107" s="89"/>
      <c r="Q107" s="83" t="s">
        <v>20</v>
      </c>
      <c r="R107" s="199" t="s">
        <v>20</v>
      </c>
      <c r="S107" s="83" t="s">
        <v>20</v>
      </c>
      <c r="T107" s="199" t="s">
        <v>20</v>
      </c>
      <c r="U107" s="83">
        <v>0</v>
      </c>
      <c r="V107" s="199">
        <v>0</v>
      </c>
      <c r="W107" s="83" t="s">
        <v>20</v>
      </c>
      <c r="X107" s="199" t="s">
        <v>20</v>
      </c>
      <c r="Y107" s="89"/>
      <c r="Z107" s="83" t="s">
        <v>20</v>
      </c>
      <c r="AA107" s="199" t="s">
        <v>20</v>
      </c>
      <c r="AB107" s="83" t="s">
        <v>20</v>
      </c>
      <c r="AC107" s="199" t="s">
        <v>20</v>
      </c>
      <c r="AD107" s="83">
        <v>0</v>
      </c>
      <c r="AE107" s="199">
        <v>0</v>
      </c>
      <c r="AF107" s="83" t="s">
        <v>20</v>
      </c>
      <c r="AG107" s="199" t="s">
        <v>20</v>
      </c>
      <c r="AH107" s="89"/>
      <c r="AI107" s="83" t="s">
        <v>20</v>
      </c>
      <c r="AJ107" s="199" t="s">
        <v>20</v>
      </c>
      <c r="AK107" s="83" t="s">
        <v>20</v>
      </c>
      <c r="AL107" s="199" t="s">
        <v>20</v>
      </c>
      <c r="AM107" s="83">
        <v>0</v>
      </c>
      <c r="AN107" s="199">
        <v>0</v>
      </c>
      <c r="AO107" s="83" t="s">
        <v>20</v>
      </c>
      <c r="AP107" s="199" t="s">
        <v>20</v>
      </c>
      <c r="AQ107" s="89"/>
      <c r="AR107" s="83" t="s">
        <v>20</v>
      </c>
      <c r="AS107" s="199" t="s">
        <v>20</v>
      </c>
      <c r="AT107" s="83" t="s">
        <v>20</v>
      </c>
      <c r="AU107" s="199" t="s">
        <v>20</v>
      </c>
      <c r="AV107" s="83">
        <v>0</v>
      </c>
      <c r="AW107" s="199">
        <v>0</v>
      </c>
      <c r="AX107" s="83" t="s">
        <v>20</v>
      </c>
      <c r="AY107" s="199" t="s">
        <v>20</v>
      </c>
      <c r="AZ107" s="85"/>
    </row>
    <row r="108" spans="1:52" s="129" customFormat="1">
      <c r="A108" s="182" t="s">
        <v>274</v>
      </c>
      <c r="B108" s="185">
        <v>682</v>
      </c>
      <c r="C108" s="188">
        <v>45460</v>
      </c>
      <c r="D108" s="190" t="s">
        <v>222</v>
      </c>
      <c r="E108" s="183" t="s">
        <v>258</v>
      </c>
      <c r="F108" s="182" t="s">
        <v>200</v>
      </c>
      <c r="G108" s="166" t="s">
        <v>48</v>
      </c>
      <c r="H108" s="83" t="s">
        <v>33</v>
      </c>
      <c r="I108" s="199" t="s">
        <v>33</v>
      </c>
      <c r="J108" s="83" t="s">
        <v>33</v>
      </c>
      <c r="K108" s="199" t="s">
        <v>33</v>
      </c>
      <c r="L108" s="83">
        <v>0</v>
      </c>
      <c r="M108" s="199">
        <v>0</v>
      </c>
      <c r="N108" s="83" t="s">
        <v>33</v>
      </c>
      <c r="O108" s="199" t="s">
        <v>33</v>
      </c>
      <c r="P108" s="89"/>
      <c r="Q108" s="83" t="s">
        <v>33</v>
      </c>
      <c r="R108" s="199" t="s">
        <v>33</v>
      </c>
      <c r="S108" s="83" t="s">
        <v>33</v>
      </c>
      <c r="T108" s="199" t="s">
        <v>33</v>
      </c>
      <c r="U108" s="83">
        <v>0</v>
      </c>
      <c r="V108" s="199">
        <v>0</v>
      </c>
      <c r="W108" s="83" t="s">
        <v>33</v>
      </c>
      <c r="X108" s="199" t="s">
        <v>33</v>
      </c>
      <c r="Y108" s="89"/>
      <c r="Z108" s="83" t="s">
        <v>33</v>
      </c>
      <c r="AA108" s="199" t="s">
        <v>33</v>
      </c>
      <c r="AB108" s="83" t="s">
        <v>33</v>
      </c>
      <c r="AC108" s="199" t="s">
        <v>33</v>
      </c>
      <c r="AD108" s="83">
        <v>0</v>
      </c>
      <c r="AE108" s="199">
        <v>0</v>
      </c>
      <c r="AF108" s="83" t="s">
        <v>33</v>
      </c>
      <c r="AG108" s="199" t="s">
        <v>33</v>
      </c>
      <c r="AH108" s="89"/>
      <c r="AI108" s="83" t="s">
        <v>33</v>
      </c>
      <c r="AJ108" s="199" t="s">
        <v>33</v>
      </c>
      <c r="AK108" s="83" t="s">
        <v>33</v>
      </c>
      <c r="AL108" s="199" t="s">
        <v>33</v>
      </c>
      <c r="AM108" s="83">
        <v>0</v>
      </c>
      <c r="AN108" s="199">
        <v>0</v>
      </c>
      <c r="AO108" s="83" t="s">
        <v>33</v>
      </c>
      <c r="AP108" s="199" t="s">
        <v>33</v>
      </c>
      <c r="AQ108" s="89"/>
      <c r="AR108" s="83" t="s">
        <v>33</v>
      </c>
      <c r="AS108" s="199" t="s">
        <v>33</v>
      </c>
      <c r="AT108" s="83" t="s">
        <v>33</v>
      </c>
      <c r="AU108" s="199" t="s">
        <v>33</v>
      </c>
      <c r="AV108" s="83">
        <v>0</v>
      </c>
      <c r="AW108" s="199">
        <v>0</v>
      </c>
      <c r="AX108" s="83" t="s">
        <v>33</v>
      </c>
      <c r="AY108" s="199" t="s">
        <v>33</v>
      </c>
      <c r="AZ108" s="85"/>
    </row>
    <row r="109" spans="1:52" s="31" customFormat="1">
      <c r="A109" s="182" t="s">
        <v>283</v>
      </c>
      <c r="B109" s="185">
        <v>733</v>
      </c>
      <c r="C109" s="188">
        <v>45470</v>
      </c>
      <c r="D109" s="190" t="s">
        <v>308</v>
      </c>
      <c r="E109" s="183" t="s">
        <v>288</v>
      </c>
      <c r="F109" s="182" t="s">
        <v>288</v>
      </c>
      <c r="G109" s="182" t="s">
        <v>48</v>
      </c>
      <c r="H109" s="83">
        <v>0</v>
      </c>
      <c r="I109" s="199">
        <v>0</v>
      </c>
      <c r="J109" s="83" t="s">
        <v>22</v>
      </c>
      <c r="K109" s="199" t="s">
        <v>22</v>
      </c>
      <c r="L109" s="83">
        <v>0</v>
      </c>
      <c r="M109" s="199">
        <v>0</v>
      </c>
      <c r="N109" s="83" t="s">
        <v>22</v>
      </c>
      <c r="O109" s="199" t="s">
        <v>22</v>
      </c>
      <c r="P109" s="89"/>
      <c r="Q109" s="83">
        <v>0</v>
      </c>
      <c r="R109" s="199">
        <v>0</v>
      </c>
      <c r="S109" s="83" t="s">
        <v>22</v>
      </c>
      <c r="T109" s="199" t="s">
        <v>22</v>
      </c>
      <c r="U109" s="83">
        <v>0</v>
      </c>
      <c r="V109" s="199">
        <v>0</v>
      </c>
      <c r="W109" s="83" t="s">
        <v>22</v>
      </c>
      <c r="X109" s="199" t="s">
        <v>22</v>
      </c>
      <c r="Y109" s="89"/>
      <c r="Z109" s="83">
        <v>0</v>
      </c>
      <c r="AA109" s="199">
        <v>0</v>
      </c>
      <c r="AB109" s="83" t="s">
        <v>22</v>
      </c>
      <c r="AC109" s="199" t="s">
        <v>22</v>
      </c>
      <c r="AD109" s="83">
        <v>0</v>
      </c>
      <c r="AE109" s="199">
        <v>0</v>
      </c>
      <c r="AF109" s="83" t="s">
        <v>22</v>
      </c>
      <c r="AG109" s="199" t="s">
        <v>22</v>
      </c>
      <c r="AH109" s="89"/>
      <c r="AI109" s="83">
        <v>0</v>
      </c>
      <c r="AJ109" s="199">
        <v>0</v>
      </c>
      <c r="AK109" s="83" t="s">
        <v>22</v>
      </c>
      <c r="AL109" s="199" t="s">
        <v>22</v>
      </c>
      <c r="AM109" s="83">
        <v>0</v>
      </c>
      <c r="AN109" s="199">
        <v>0</v>
      </c>
      <c r="AO109" s="83" t="s">
        <v>22</v>
      </c>
      <c r="AP109" s="199" t="s">
        <v>22</v>
      </c>
      <c r="AQ109" s="89"/>
      <c r="AR109" s="83">
        <v>0</v>
      </c>
      <c r="AS109" s="199">
        <v>0</v>
      </c>
      <c r="AT109" s="83" t="s">
        <v>22</v>
      </c>
      <c r="AU109" s="199" t="s">
        <v>22</v>
      </c>
      <c r="AV109" s="83">
        <v>0</v>
      </c>
      <c r="AW109" s="199">
        <v>0</v>
      </c>
      <c r="AX109" s="83" t="s">
        <v>22</v>
      </c>
      <c r="AY109" s="199" t="s">
        <v>22</v>
      </c>
    </row>
    <row r="110" spans="1:52" s="129" customFormat="1">
      <c r="A110" s="182" t="s">
        <v>182</v>
      </c>
      <c r="B110" s="185">
        <v>617</v>
      </c>
      <c r="C110" s="188">
        <v>45460</v>
      </c>
      <c r="D110" s="190" t="s">
        <v>219</v>
      </c>
      <c r="E110" s="183" t="s">
        <v>197</v>
      </c>
      <c r="F110" s="182" t="s">
        <v>197</v>
      </c>
      <c r="G110" s="166" t="s">
        <v>48</v>
      </c>
      <c r="H110" s="83" t="s">
        <v>22</v>
      </c>
      <c r="I110" s="199" t="s">
        <v>22</v>
      </c>
      <c r="J110" s="83" t="s">
        <v>22</v>
      </c>
      <c r="K110" s="199" t="s">
        <v>22</v>
      </c>
      <c r="L110" s="83">
        <v>0</v>
      </c>
      <c r="M110" s="199">
        <v>0</v>
      </c>
      <c r="N110" s="83" t="s">
        <v>22</v>
      </c>
      <c r="O110" s="199" t="s">
        <v>22</v>
      </c>
      <c r="P110" s="89"/>
      <c r="Q110" s="83" t="s">
        <v>22</v>
      </c>
      <c r="R110" s="199" t="s">
        <v>22</v>
      </c>
      <c r="S110" s="83" t="s">
        <v>22</v>
      </c>
      <c r="T110" s="199" t="s">
        <v>22</v>
      </c>
      <c r="U110" s="83">
        <v>0</v>
      </c>
      <c r="V110" s="199">
        <v>0</v>
      </c>
      <c r="W110" s="83" t="s">
        <v>22</v>
      </c>
      <c r="X110" s="199" t="s">
        <v>22</v>
      </c>
      <c r="Y110" s="89"/>
      <c r="Z110" s="83" t="s">
        <v>22</v>
      </c>
      <c r="AA110" s="199" t="s">
        <v>22</v>
      </c>
      <c r="AB110" s="83" t="s">
        <v>22</v>
      </c>
      <c r="AC110" s="199" t="s">
        <v>22</v>
      </c>
      <c r="AD110" s="83">
        <v>0</v>
      </c>
      <c r="AE110" s="199">
        <v>0</v>
      </c>
      <c r="AF110" s="83" t="s">
        <v>22</v>
      </c>
      <c r="AG110" s="199" t="s">
        <v>22</v>
      </c>
      <c r="AH110" s="89"/>
      <c r="AI110" s="83" t="s">
        <v>22</v>
      </c>
      <c r="AJ110" s="199" t="s">
        <v>22</v>
      </c>
      <c r="AK110" s="83" t="s">
        <v>22</v>
      </c>
      <c r="AL110" s="199" t="s">
        <v>22</v>
      </c>
      <c r="AM110" s="83">
        <v>0</v>
      </c>
      <c r="AN110" s="199">
        <v>0</v>
      </c>
      <c r="AO110" s="83" t="s">
        <v>22</v>
      </c>
      <c r="AP110" s="199" t="s">
        <v>22</v>
      </c>
      <c r="AQ110" s="89"/>
      <c r="AR110" s="83" t="s">
        <v>22</v>
      </c>
      <c r="AS110" s="199" t="s">
        <v>22</v>
      </c>
      <c r="AT110" s="83" t="s">
        <v>22</v>
      </c>
      <c r="AU110" s="199" t="s">
        <v>22</v>
      </c>
      <c r="AV110" s="83">
        <v>0</v>
      </c>
      <c r="AW110" s="199">
        <v>0</v>
      </c>
      <c r="AX110" s="83" t="s">
        <v>22</v>
      </c>
      <c r="AY110" s="199" t="s">
        <v>22</v>
      </c>
      <c r="AZ110" s="85"/>
    </row>
    <row r="111" spans="1:52" s="129" customFormat="1">
      <c r="A111" s="182" t="s">
        <v>183</v>
      </c>
      <c r="B111" s="185">
        <v>652</v>
      </c>
      <c r="C111" s="188">
        <v>45460</v>
      </c>
      <c r="D111" s="190" t="s">
        <v>220</v>
      </c>
      <c r="E111" s="183" t="s">
        <v>198</v>
      </c>
      <c r="F111" s="182" t="s">
        <v>198</v>
      </c>
      <c r="G111" s="166" t="s">
        <v>48</v>
      </c>
      <c r="H111" s="83">
        <v>0</v>
      </c>
      <c r="I111" s="199">
        <v>0</v>
      </c>
      <c r="J111" s="83">
        <v>0</v>
      </c>
      <c r="K111" s="199">
        <v>0</v>
      </c>
      <c r="L111" s="83">
        <v>0</v>
      </c>
      <c r="M111" s="199">
        <v>0</v>
      </c>
      <c r="N111" s="83">
        <v>0</v>
      </c>
      <c r="O111" s="199">
        <v>0</v>
      </c>
      <c r="P111" s="89"/>
      <c r="Q111" s="83">
        <v>0</v>
      </c>
      <c r="R111" s="199">
        <v>0</v>
      </c>
      <c r="S111" s="83">
        <v>0</v>
      </c>
      <c r="T111" s="199">
        <v>0</v>
      </c>
      <c r="U111" s="83">
        <v>0</v>
      </c>
      <c r="V111" s="199">
        <v>0</v>
      </c>
      <c r="W111" s="83">
        <v>0</v>
      </c>
      <c r="X111" s="199">
        <v>0</v>
      </c>
      <c r="Y111" s="89"/>
      <c r="Z111" s="83">
        <v>0</v>
      </c>
      <c r="AA111" s="199">
        <v>0</v>
      </c>
      <c r="AB111" s="83">
        <v>0</v>
      </c>
      <c r="AC111" s="199">
        <v>0</v>
      </c>
      <c r="AD111" s="83">
        <v>0</v>
      </c>
      <c r="AE111" s="199">
        <v>0</v>
      </c>
      <c r="AF111" s="83">
        <v>0</v>
      </c>
      <c r="AG111" s="199">
        <v>0</v>
      </c>
      <c r="AH111" s="89"/>
      <c r="AI111" s="83">
        <v>0</v>
      </c>
      <c r="AJ111" s="199">
        <v>0</v>
      </c>
      <c r="AK111" s="83">
        <v>0</v>
      </c>
      <c r="AL111" s="199">
        <v>0</v>
      </c>
      <c r="AM111" s="83">
        <v>0</v>
      </c>
      <c r="AN111" s="199">
        <v>0</v>
      </c>
      <c r="AO111" s="83">
        <v>0</v>
      </c>
      <c r="AP111" s="199">
        <v>0</v>
      </c>
      <c r="AQ111" s="89"/>
      <c r="AR111" s="83">
        <v>0</v>
      </c>
      <c r="AS111" s="199">
        <v>0</v>
      </c>
      <c r="AT111" s="83">
        <v>0</v>
      </c>
      <c r="AU111" s="199">
        <v>0</v>
      </c>
      <c r="AV111" s="83">
        <v>0</v>
      </c>
      <c r="AW111" s="199">
        <v>0</v>
      </c>
      <c r="AX111" s="83">
        <v>0</v>
      </c>
      <c r="AY111" s="199">
        <v>0</v>
      </c>
      <c r="AZ111" s="85"/>
    </row>
    <row r="112" spans="1:52" s="31" customFormat="1">
      <c r="A112" s="182" t="s">
        <v>280</v>
      </c>
      <c r="B112" s="185">
        <v>726</v>
      </c>
      <c r="C112" s="188">
        <v>45470</v>
      </c>
      <c r="D112" s="190" t="s">
        <v>305</v>
      </c>
      <c r="E112" s="183" t="s">
        <v>311</v>
      </c>
      <c r="F112" s="182" t="s">
        <v>286</v>
      </c>
      <c r="G112" s="182" t="s">
        <v>48</v>
      </c>
      <c r="H112" s="83">
        <v>0</v>
      </c>
      <c r="I112" s="199" t="s">
        <v>23</v>
      </c>
      <c r="J112" s="83">
        <v>0</v>
      </c>
      <c r="K112" s="199" t="s">
        <v>23</v>
      </c>
      <c r="L112" s="83">
        <v>0</v>
      </c>
      <c r="M112" s="199">
        <v>0</v>
      </c>
      <c r="N112" s="83">
        <v>0</v>
      </c>
      <c r="O112" s="199" t="s">
        <v>23</v>
      </c>
      <c r="P112" s="89"/>
      <c r="Q112" s="83" t="s">
        <v>23</v>
      </c>
      <c r="R112" s="199" t="s">
        <v>23</v>
      </c>
      <c r="S112" s="83" t="s">
        <v>23</v>
      </c>
      <c r="T112" s="199" t="s">
        <v>23</v>
      </c>
      <c r="U112" s="83">
        <v>0</v>
      </c>
      <c r="V112" s="199">
        <v>0</v>
      </c>
      <c r="W112" s="83" t="s">
        <v>23</v>
      </c>
      <c r="X112" s="199" t="s">
        <v>23</v>
      </c>
      <c r="Y112" s="89"/>
      <c r="Z112" s="83" t="s">
        <v>23</v>
      </c>
      <c r="AA112" s="199" t="s">
        <v>23</v>
      </c>
      <c r="AB112" s="83" t="s">
        <v>23</v>
      </c>
      <c r="AC112" s="199" t="s">
        <v>23</v>
      </c>
      <c r="AD112" s="83">
        <v>0</v>
      </c>
      <c r="AE112" s="199">
        <v>0</v>
      </c>
      <c r="AF112" s="83" t="s">
        <v>23</v>
      </c>
      <c r="AG112" s="199" t="s">
        <v>23</v>
      </c>
      <c r="AH112" s="89"/>
      <c r="AI112" s="83" t="s">
        <v>23</v>
      </c>
      <c r="AJ112" s="199" t="s">
        <v>23</v>
      </c>
      <c r="AK112" s="83" t="s">
        <v>23</v>
      </c>
      <c r="AL112" s="199" t="s">
        <v>23</v>
      </c>
      <c r="AM112" s="83">
        <v>0</v>
      </c>
      <c r="AN112" s="199">
        <v>0</v>
      </c>
      <c r="AO112" s="83" t="s">
        <v>23</v>
      </c>
      <c r="AP112" s="199" t="s">
        <v>23</v>
      </c>
      <c r="AQ112" s="89"/>
      <c r="AR112" s="83" t="s">
        <v>23</v>
      </c>
      <c r="AS112" s="199" t="s">
        <v>23</v>
      </c>
      <c r="AT112" s="83" t="s">
        <v>23</v>
      </c>
      <c r="AU112" s="199" t="s">
        <v>23</v>
      </c>
      <c r="AV112" s="83">
        <v>0</v>
      </c>
      <c r="AW112" s="199">
        <v>0</v>
      </c>
      <c r="AX112" s="83" t="s">
        <v>23</v>
      </c>
      <c r="AY112" s="199" t="s">
        <v>23</v>
      </c>
    </row>
    <row r="113" spans="1:52" s="129" customFormat="1">
      <c r="A113" s="182" t="s">
        <v>125</v>
      </c>
      <c r="B113" s="185">
        <v>699</v>
      </c>
      <c r="C113" s="188">
        <v>45460</v>
      </c>
      <c r="D113" s="190" t="s">
        <v>153</v>
      </c>
      <c r="E113" s="183" t="s">
        <v>164</v>
      </c>
      <c r="F113" s="182" t="s">
        <v>248</v>
      </c>
      <c r="G113" s="166" t="s">
        <v>48</v>
      </c>
      <c r="H113" s="83" t="s">
        <v>35</v>
      </c>
      <c r="I113" s="199" t="s">
        <v>35</v>
      </c>
      <c r="J113" s="83" t="s">
        <v>35</v>
      </c>
      <c r="K113" s="199" t="s">
        <v>35</v>
      </c>
      <c r="L113" s="83">
        <v>0</v>
      </c>
      <c r="M113" s="199">
        <v>0</v>
      </c>
      <c r="N113" s="83" t="s">
        <v>35</v>
      </c>
      <c r="O113" s="199" t="s">
        <v>35</v>
      </c>
      <c r="P113" s="89"/>
      <c r="Q113" s="83" t="s">
        <v>35</v>
      </c>
      <c r="R113" s="199" t="s">
        <v>35</v>
      </c>
      <c r="S113" s="83" t="s">
        <v>35</v>
      </c>
      <c r="T113" s="199" t="s">
        <v>35</v>
      </c>
      <c r="U113" s="83">
        <v>0</v>
      </c>
      <c r="V113" s="199">
        <v>0</v>
      </c>
      <c r="W113" s="83" t="s">
        <v>35</v>
      </c>
      <c r="X113" s="199" t="s">
        <v>35</v>
      </c>
      <c r="Y113" s="89"/>
      <c r="Z113" s="83" t="s">
        <v>35</v>
      </c>
      <c r="AA113" s="199" t="s">
        <v>35</v>
      </c>
      <c r="AB113" s="83" t="s">
        <v>35</v>
      </c>
      <c r="AC113" s="199" t="s">
        <v>35</v>
      </c>
      <c r="AD113" s="83">
        <v>0</v>
      </c>
      <c r="AE113" s="199">
        <v>0</v>
      </c>
      <c r="AF113" s="83" t="s">
        <v>35</v>
      </c>
      <c r="AG113" s="199" t="s">
        <v>35</v>
      </c>
      <c r="AH113" s="89"/>
      <c r="AI113" s="83" t="s">
        <v>35</v>
      </c>
      <c r="AJ113" s="199" t="s">
        <v>35</v>
      </c>
      <c r="AK113" s="83" t="s">
        <v>35</v>
      </c>
      <c r="AL113" s="199" t="s">
        <v>35</v>
      </c>
      <c r="AM113" s="83">
        <v>0</v>
      </c>
      <c r="AN113" s="199">
        <v>0</v>
      </c>
      <c r="AO113" s="83" t="s">
        <v>35</v>
      </c>
      <c r="AP113" s="199" t="s">
        <v>35</v>
      </c>
      <c r="AQ113" s="89"/>
      <c r="AR113" s="83" t="s">
        <v>35</v>
      </c>
      <c r="AS113" s="199" t="s">
        <v>35</v>
      </c>
      <c r="AT113" s="83" t="s">
        <v>35</v>
      </c>
      <c r="AU113" s="199" t="s">
        <v>35</v>
      </c>
      <c r="AV113" s="83">
        <v>0</v>
      </c>
      <c r="AW113" s="199">
        <v>0</v>
      </c>
      <c r="AX113" s="83" t="s">
        <v>35</v>
      </c>
      <c r="AY113" s="199" t="s">
        <v>35</v>
      </c>
      <c r="AZ113" s="85"/>
    </row>
    <row r="114" spans="1:52" s="129" customFormat="1">
      <c r="A114" s="182" t="s">
        <v>123</v>
      </c>
      <c r="B114" s="185">
        <v>525</v>
      </c>
      <c r="C114" s="188">
        <v>45434</v>
      </c>
      <c r="D114" s="190" t="s">
        <v>148</v>
      </c>
      <c r="E114" s="183" t="s">
        <v>162</v>
      </c>
      <c r="F114" s="182" t="s">
        <v>129</v>
      </c>
      <c r="G114" s="166" t="s">
        <v>48</v>
      </c>
      <c r="H114" s="83">
        <v>0</v>
      </c>
      <c r="I114" s="199">
        <v>0</v>
      </c>
      <c r="J114" s="83" t="s">
        <v>26</v>
      </c>
      <c r="K114" s="199" t="s">
        <v>26</v>
      </c>
      <c r="L114" s="83" t="s">
        <v>23</v>
      </c>
      <c r="M114" s="199" t="s">
        <v>23</v>
      </c>
      <c r="N114" s="83">
        <v>0</v>
      </c>
      <c r="O114" s="199">
        <v>0</v>
      </c>
      <c r="P114" s="89"/>
      <c r="Q114" s="83">
        <v>0</v>
      </c>
      <c r="R114" s="199">
        <v>0</v>
      </c>
      <c r="S114" s="83" t="s">
        <v>26</v>
      </c>
      <c r="T114" s="199" t="s">
        <v>26</v>
      </c>
      <c r="U114" s="83" t="s">
        <v>23</v>
      </c>
      <c r="V114" s="199" t="s">
        <v>23</v>
      </c>
      <c r="W114" s="83">
        <v>0</v>
      </c>
      <c r="X114" s="199">
        <v>0</v>
      </c>
      <c r="Y114" s="89"/>
      <c r="Z114" s="83">
        <v>0</v>
      </c>
      <c r="AA114" s="199">
        <v>0</v>
      </c>
      <c r="AB114" s="83" t="s">
        <v>26</v>
      </c>
      <c r="AC114" s="199" t="s">
        <v>26</v>
      </c>
      <c r="AD114" s="83" t="s">
        <v>23</v>
      </c>
      <c r="AE114" s="199" t="s">
        <v>23</v>
      </c>
      <c r="AF114" s="83">
        <v>0</v>
      </c>
      <c r="AG114" s="199">
        <v>0</v>
      </c>
      <c r="AH114" s="89"/>
      <c r="AI114" s="83">
        <v>0</v>
      </c>
      <c r="AJ114" s="199">
        <v>0</v>
      </c>
      <c r="AK114" s="83" t="s">
        <v>26</v>
      </c>
      <c r="AL114" s="199" t="s">
        <v>26</v>
      </c>
      <c r="AM114" s="83" t="s">
        <v>23</v>
      </c>
      <c r="AN114" s="199" t="s">
        <v>23</v>
      </c>
      <c r="AO114" s="83">
        <v>0</v>
      </c>
      <c r="AP114" s="199">
        <v>0</v>
      </c>
      <c r="AQ114" s="89"/>
      <c r="AR114" s="83">
        <v>0</v>
      </c>
      <c r="AS114" s="199">
        <v>0</v>
      </c>
      <c r="AT114" s="83" t="s">
        <v>26</v>
      </c>
      <c r="AU114" s="199" t="s">
        <v>26</v>
      </c>
      <c r="AV114" s="83" t="s">
        <v>23</v>
      </c>
      <c r="AW114" s="199" t="s">
        <v>23</v>
      </c>
      <c r="AX114" s="83">
        <v>0</v>
      </c>
      <c r="AY114" s="199">
        <v>0</v>
      </c>
      <c r="AZ114" s="85"/>
    </row>
    <row r="115" spans="1:52" s="31" customFormat="1">
      <c r="A115" s="182" t="s">
        <v>279</v>
      </c>
      <c r="B115" s="185">
        <v>722</v>
      </c>
      <c r="C115" s="188">
        <v>45470</v>
      </c>
      <c r="D115" s="190" t="s">
        <v>304</v>
      </c>
      <c r="E115" s="183" t="s">
        <v>310</v>
      </c>
      <c r="F115" s="182" t="s">
        <v>297</v>
      </c>
      <c r="G115" s="182" t="s">
        <v>48</v>
      </c>
      <c r="H115" s="83">
        <v>0</v>
      </c>
      <c r="I115" s="199">
        <v>0</v>
      </c>
      <c r="J115" s="83">
        <v>0</v>
      </c>
      <c r="K115" s="199">
        <v>0</v>
      </c>
      <c r="L115" s="83" t="s">
        <v>21</v>
      </c>
      <c r="M115" s="199" t="s">
        <v>21</v>
      </c>
      <c r="N115" s="83" t="s">
        <v>21</v>
      </c>
      <c r="O115" s="199" t="s">
        <v>21</v>
      </c>
      <c r="P115" s="89"/>
      <c r="Q115" s="83">
        <v>0</v>
      </c>
      <c r="R115" s="199">
        <v>0</v>
      </c>
      <c r="S115" s="83">
        <v>0</v>
      </c>
      <c r="T115" s="199">
        <v>0</v>
      </c>
      <c r="U115" s="83" t="s">
        <v>21</v>
      </c>
      <c r="V115" s="199" t="s">
        <v>21</v>
      </c>
      <c r="W115" s="83" t="s">
        <v>21</v>
      </c>
      <c r="X115" s="199" t="s">
        <v>21</v>
      </c>
      <c r="Y115" s="89"/>
      <c r="Z115" s="83">
        <v>0</v>
      </c>
      <c r="AA115" s="199">
        <v>0</v>
      </c>
      <c r="AB115" s="83">
        <v>0</v>
      </c>
      <c r="AC115" s="199">
        <v>0</v>
      </c>
      <c r="AD115" s="83" t="s">
        <v>21</v>
      </c>
      <c r="AE115" s="199" t="s">
        <v>21</v>
      </c>
      <c r="AF115" s="83" t="s">
        <v>21</v>
      </c>
      <c r="AG115" s="199" t="s">
        <v>21</v>
      </c>
      <c r="AH115" s="89"/>
      <c r="AI115" s="83">
        <v>0</v>
      </c>
      <c r="AJ115" s="199">
        <v>0</v>
      </c>
      <c r="AK115" s="83">
        <v>0</v>
      </c>
      <c r="AL115" s="199">
        <v>0</v>
      </c>
      <c r="AM115" s="83" t="s">
        <v>21</v>
      </c>
      <c r="AN115" s="199" t="s">
        <v>21</v>
      </c>
      <c r="AO115" s="83" t="s">
        <v>21</v>
      </c>
      <c r="AP115" s="199" t="s">
        <v>21</v>
      </c>
      <c r="AQ115" s="89"/>
      <c r="AR115" s="83">
        <v>0</v>
      </c>
      <c r="AS115" s="199">
        <v>0</v>
      </c>
      <c r="AT115" s="83">
        <v>0</v>
      </c>
      <c r="AU115" s="199">
        <v>0</v>
      </c>
      <c r="AV115" s="83" t="s">
        <v>21</v>
      </c>
      <c r="AW115" s="199" t="s">
        <v>21</v>
      </c>
      <c r="AX115" s="83" t="s">
        <v>21</v>
      </c>
      <c r="AY115" s="199" t="s">
        <v>21</v>
      </c>
    </row>
    <row r="116" spans="1:52" s="129" customFormat="1">
      <c r="A116" s="182" t="s">
        <v>122</v>
      </c>
      <c r="B116" s="185">
        <v>533</v>
      </c>
      <c r="C116" s="188">
        <v>45434</v>
      </c>
      <c r="D116" s="190" t="s">
        <v>147</v>
      </c>
      <c r="E116" s="183" t="s">
        <v>161</v>
      </c>
      <c r="F116" s="182" t="s">
        <v>128</v>
      </c>
      <c r="G116" s="166" t="s">
        <v>48</v>
      </c>
      <c r="H116" s="83">
        <v>0</v>
      </c>
      <c r="I116" s="199">
        <v>0</v>
      </c>
      <c r="J116" s="83">
        <v>0</v>
      </c>
      <c r="K116" s="199">
        <v>0</v>
      </c>
      <c r="L116" s="83" t="s">
        <v>20</v>
      </c>
      <c r="M116" s="199" t="s">
        <v>20</v>
      </c>
      <c r="N116" s="83" t="s">
        <v>20</v>
      </c>
      <c r="O116" s="199" t="s">
        <v>20</v>
      </c>
      <c r="P116" s="89"/>
      <c r="Q116" s="83">
        <v>0</v>
      </c>
      <c r="R116" s="199">
        <v>0</v>
      </c>
      <c r="S116" s="83">
        <v>0</v>
      </c>
      <c r="T116" s="199">
        <v>0</v>
      </c>
      <c r="U116" s="83" t="s">
        <v>20</v>
      </c>
      <c r="V116" s="199" t="s">
        <v>20</v>
      </c>
      <c r="W116" s="83" t="s">
        <v>20</v>
      </c>
      <c r="X116" s="199" t="s">
        <v>20</v>
      </c>
      <c r="Y116" s="89"/>
      <c r="Z116" s="83">
        <v>0</v>
      </c>
      <c r="AA116" s="199">
        <v>0</v>
      </c>
      <c r="AB116" s="83">
        <v>0</v>
      </c>
      <c r="AC116" s="199">
        <v>0</v>
      </c>
      <c r="AD116" s="83" t="s">
        <v>20</v>
      </c>
      <c r="AE116" s="199" t="s">
        <v>20</v>
      </c>
      <c r="AF116" s="83" t="s">
        <v>20</v>
      </c>
      <c r="AG116" s="199" t="s">
        <v>20</v>
      </c>
      <c r="AH116" s="89"/>
      <c r="AI116" s="83">
        <v>0</v>
      </c>
      <c r="AJ116" s="199">
        <v>0</v>
      </c>
      <c r="AK116" s="83">
        <v>0</v>
      </c>
      <c r="AL116" s="199">
        <v>0</v>
      </c>
      <c r="AM116" s="83" t="s">
        <v>20</v>
      </c>
      <c r="AN116" s="199" t="s">
        <v>20</v>
      </c>
      <c r="AO116" s="83" t="s">
        <v>20</v>
      </c>
      <c r="AP116" s="199" t="s">
        <v>20</v>
      </c>
      <c r="AQ116" s="89"/>
      <c r="AR116" s="83">
        <v>0</v>
      </c>
      <c r="AS116" s="199">
        <v>0</v>
      </c>
      <c r="AT116" s="83">
        <v>0</v>
      </c>
      <c r="AU116" s="199">
        <v>0</v>
      </c>
      <c r="AV116" s="83" t="s">
        <v>20</v>
      </c>
      <c r="AW116" s="199" t="s">
        <v>20</v>
      </c>
      <c r="AX116" s="83" t="s">
        <v>20</v>
      </c>
      <c r="AY116" s="199" t="s">
        <v>20</v>
      </c>
      <c r="AZ116" s="85"/>
    </row>
    <row r="117" spans="1:52" s="129" customFormat="1">
      <c r="A117" s="182" t="s">
        <v>276</v>
      </c>
      <c r="B117" s="185">
        <v>653</v>
      </c>
      <c r="C117" s="188">
        <v>45460</v>
      </c>
      <c r="D117" s="190" t="s">
        <v>210</v>
      </c>
      <c r="E117" s="183" t="s">
        <v>253</v>
      </c>
      <c r="F117" s="182" t="s">
        <v>241</v>
      </c>
      <c r="G117" s="166" t="s">
        <v>48</v>
      </c>
      <c r="H117" s="83" t="s">
        <v>24</v>
      </c>
      <c r="I117" s="199" t="s">
        <v>24</v>
      </c>
      <c r="J117" s="83">
        <v>0</v>
      </c>
      <c r="K117" s="199">
        <v>0</v>
      </c>
      <c r="L117" s="83">
        <v>0</v>
      </c>
      <c r="M117" s="199">
        <v>0</v>
      </c>
      <c r="N117" s="83" t="s">
        <v>24</v>
      </c>
      <c r="O117" s="199" t="s">
        <v>24</v>
      </c>
      <c r="P117" s="89"/>
      <c r="Q117" s="83" t="s">
        <v>24</v>
      </c>
      <c r="R117" s="199" t="s">
        <v>24</v>
      </c>
      <c r="S117" s="83">
        <v>0</v>
      </c>
      <c r="T117" s="199">
        <v>0</v>
      </c>
      <c r="U117" s="83">
        <v>0</v>
      </c>
      <c r="V117" s="199">
        <v>0</v>
      </c>
      <c r="W117" s="83" t="s">
        <v>24</v>
      </c>
      <c r="X117" s="199" t="s">
        <v>24</v>
      </c>
      <c r="Y117" s="89"/>
      <c r="Z117" s="83" t="s">
        <v>24</v>
      </c>
      <c r="AA117" s="199" t="s">
        <v>24</v>
      </c>
      <c r="AB117" s="83">
        <v>0</v>
      </c>
      <c r="AC117" s="199">
        <v>0</v>
      </c>
      <c r="AD117" s="83">
        <v>0</v>
      </c>
      <c r="AE117" s="199">
        <v>0</v>
      </c>
      <c r="AF117" s="83" t="s">
        <v>24</v>
      </c>
      <c r="AG117" s="199" t="s">
        <v>24</v>
      </c>
      <c r="AH117" s="89"/>
      <c r="AI117" s="83" t="s">
        <v>24</v>
      </c>
      <c r="AJ117" s="199" t="s">
        <v>24</v>
      </c>
      <c r="AK117" s="83">
        <v>0</v>
      </c>
      <c r="AL117" s="199">
        <v>0</v>
      </c>
      <c r="AM117" s="83">
        <v>0</v>
      </c>
      <c r="AN117" s="199">
        <v>0</v>
      </c>
      <c r="AO117" s="83" t="s">
        <v>24</v>
      </c>
      <c r="AP117" s="199" t="s">
        <v>24</v>
      </c>
      <c r="AQ117" s="89"/>
      <c r="AR117" s="83" t="s">
        <v>24</v>
      </c>
      <c r="AS117" s="199" t="s">
        <v>24</v>
      </c>
      <c r="AT117" s="83">
        <v>0</v>
      </c>
      <c r="AU117" s="199">
        <v>0</v>
      </c>
      <c r="AV117" s="83">
        <v>0</v>
      </c>
      <c r="AW117" s="199">
        <v>0</v>
      </c>
      <c r="AX117" s="83" t="s">
        <v>24</v>
      </c>
      <c r="AY117" s="199" t="s">
        <v>24</v>
      </c>
      <c r="AZ117" s="85"/>
    </row>
    <row r="118" spans="1:52" s="31" customFormat="1">
      <c r="A118" s="182" t="s">
        <v>282</v>
      </c>
      <c r="B118" s="185">
        <v>738</v>
      </c>
      <c r="C118" s="188">
        <v>45470</v>
      </c>
      <c r="D118" s="190" t="s">
        <v>307</v>
      </c>
      <c r="E118" s="183" t="s">
        <v>313</v>
      </c>
      <c r="F118" s="182" t="s">
        <v>287</v>
      </c>
      <c r="G118" s="182" t="s">
        <v>48</v>
      </c>
      <c r="H118" s="83">
        <v>0</v>
      </c>
      <c r="I118" s="199">
        <v>0</v>
      </c>
      <c r="J118" s="83" t="s">
        <v>26</v>
      </c>
      <c r="K118" s="199" t="s">
        <v>26</v>
      </c>
      <c r="L118" s="83">
        <v>0</v>
      </c>
      <c r="M118" s="199">
        <v>0</v>
      </c>
      <c r="N118" s="83" t="s">
        <v>26</v>
      </c>
      <c r="O118" s="199" t="s">
        <v>26</v>
      </c>
      <c r="P118" s="89"/>
      <c r="Q118" s="83">
        <v>0</v>
      </c>
      <c r="R118" s="199">
        <v>0</v>
      </c>
      <c r="S118" s="83" t="s">
        <v>26</v>
      </c>
      <c r="T118" s="199" t="s">
        <v>26</v>
      </c>
      <c r="U118" s="83">
        <v>0</v>
      </c>
      <c r="V118" s="199">
        <v>0</v>
      </c>
      <c r="W118" s="83" t="s">
        <v>26</v>
      </c>
      <c r="X118" s="199" t="s">
        <v>26</v>
      </c>
      <c r="Y118" s="89"/>
      <c r="Z118" s="83">
        <v>0</v>
      </c>
      <c r="AA118" s="199">
        <v>0</v>
      </c>
      <c r="AB118" s="83" t="s">
        <v>26</v>
      </c>
      <c r="AC118" s="199" t="s">
        <v>26</v>
      </c>
      <c r="AD118" s="83">
        <v>0</v>
      </c>
      <c r="AE118" s="199">
        <v>0</v>
      </c>
      <c r="AF118" s="83" t="s">
        <v>26</v>
      </c>
      <c r="AG118" s="199" t="s">
        <v>26</v>
      </c>
      <c r="AH118" s="89"/>
      <c r="AI118" s="83">
        <v>0</v>
      </c>
      <c r="AJ118" s="199">
        <v>0</v>
      </c>
      <c r="AK118" s="83" t="s">
        <v>26</v>
      </c>
      <c r="AL118" s="199" t="s">
        <v>26</v>
      </c>
      <c r="AM118" s="83">
        <v>0</v>
      </c>
      <c r="AN118" s="199">
        <v>0</v>
      </c>
      <c r="AO118" s="83" t="s">
        <v>26</v>
      </c>
      <c r="AP118" s="199" t="s">
        <v>26</v>
      </c>
      <c r="AQ118" s="89"/>
      <c r="AR118" s="83">
        <v>0</v>
      </c>
      <c r="AS118" s="199">
        <v>0</v>
      </c>
      <c r="AT118" s="83" t="s">
        <v>26</v>
      </c>
      <c r="AU118" s="199" t="s">
        <v>26</v>
      </c>
      <c r="AV118" s="83">
        <v>0</v>
      </c>
      <c r="AW118" s="199">
        <v>0</v>
      </c>
      <c r="AX118" s="83" t="s">
        <v>26</v>
      </c>
      <c r="AY118" s="199" t="s">
        <v>26</v>
      </c>
    </row>
    <row r="119" spans="1:52" s="31" customFormat="1">
      <c r="A119" s="182" t="s">
        <v>325</v>
      </c>
      <c r="B119" s="185">
        <v>719</v>
      </c>
      <c r="C119" s="188">
        <v>45470</v>
      </c>
      <c r="D119" s="190" t="s">
        <v>303</v>
      </c>
      <c r="E119" s="183" t="s">
        <v>285</v>
      </c>
      <c r="F119" s="182" t="s">
        <v>285</v>
      </c>
      <c r="G119" s="182" t="s">
        <v>48</v>
      </c>
      <c r="H119" s="83" t="s">
        <v>20</v>
      </c>
      <c r="I119" s="199" t="s">
        <v>20</v>
      </c>
      <c r="J119" s="83" t="s">
        <v>20</v>
      </c>
      <c r="K119" s="199" t="s">
        <v>20</v>
      </c>
      <c r="L119" s="83">
        <v>0</v>
      </c>
      <c r="M119" s="199">
        <v>0</v>
      </c>
      <c r="N119" s="83" t="s">
        <v>20</v>
      </c>
      <c r="O119" s="199" t="s">
        <v>20</v>
      </c>
      <c r="P119" s="89"/>
      <c r="Q119" s="83" t="s">
        <v>20</v>
      </c>
      <c r="R119" s="199" t="s">
        <v>20</v>
      </c>
      <c r="S119" s="83" t="s">
        <v>20</v>
      </c>
      <c r="T119" s="199" t="s">
        <v>20</v>
      </c>
      <c r="U119" s="83">
        <v>0</v>
      </c>
      <c r="V119" s="199">
        <v>0</v>
      </c>
      <c r="W119" s="83" t="s">
        <v>20</v>
      </c>
      <c r="X119" s="199" t="s">
        <v>20</v>
      </c>
      <c r="Y119" s="89"/>
      <c r="Z119" s="83" t="s">
        <v>20</v>
      </c>
      <c r="AA119" s="199" t="s">
        <v>20</v>
      </c>
      <c r="AB119" s="83" t="s">
        <v>20</v>
      </c>
      <c r="AC119" s="199" t="s">
        <v>20</v>
      </c>
      <c r="AD119" s="83">
        <v>0</v>
      </c>
      <c r="AE119" s="199">
        <v>0</v>
      </c>
      <c r="AF119" s="83" t="s">
        <v>20</v>
      </c>
      <c r="AG119" s="199" t="s">
        <v>20</v>
      </c>
      <c r="AH119" s="89"/>
      <c r="AI119" s="83" t="s">
        <v>20</v>
      </c>
      <c r="AJ119" s="199" t="s">
        <v>20</v>
      </c>
      <c r="AK119" s="83" t="s">
        <v>20</v>
      </c>
      <c r="AL119" s="199" t="s">
        <v>20</v>
      </c>
      <c r="AM119" s="83">
        <v>0</v>
      </c>
      <c r="AN119" s="199">
        <v>0</v>
      </c>
      <c r="AO119" s="83" t="s">
        <v>20</v>
      </c>
      <c r="AP119" s="199" t="s">
        <v>20</v>
      </c>
      <c r="AQ119" s="89"/>
      <c r="AR119" s="83" t="s">
        <v>20</v>
      </c>
      <c r="AS119" s="199" t="s">
        <v>20</v>
      </c>
      <c r="AT119" s="83" t="s">
        <v>20</v>
      </c>
      <c r="AU119" s="199" t="s">
        <v>20</v>
      </c>
      <c r="AV119" s="83">
        <v>0</v>
      </c>
      <c r="AW119" s="199">
        <v>0</v>
      </c>
      <c r="AX119" s="83" t="s">
        <v>20</v>
      </c>
      <c r="AY119" s="199" t="s">
        <v>20</v>
      </c>
    </row>
    <row r="120" spans="1:52" s="129" customFormat="1">
      <c r="A120" s="182" t="s">
        <v>121</v>
      </c>
      <c r="B120" s="185">
        <v>529</v>
      </c>
      <c r="C120" s="188">
        <v>45434</v>
      </c>
      <c r="D120" s="190" t="s">
        <v>146</v>
      </c>
      <c r="E120" s="183" t="s">
        <v>127</v>
      </c>
      <c r="F120" s="182" t="s">
        <v>127</v>
      </c>
      <c r="G120" s="166" t="s">
        <v>48</v>
      </c>
      <c r="H120" s="83">
        <v>0</v>
      </c>
      <c r="I120" s="199">
        <v>0</v>
      </c>
      <c r="J120" s="83">
        <v>0</v>
      </c>
      <c r="K120" s="199">
        <v>0</v>
      </c>
      <c r="L120" s="83">
        <v>0</v>
      </c>
      <c r="M120" s="199">
        <v>0</v>
      </c>
      <c r="N120" s="83">
        <v>0</v>
      </c>
      <c r="O120" s="199">
        <v>0</v>
      </c>
      <c r="P120" s="89"/>
      <c r="Q120" s="83">
        <v>0</v>
      </c>
      <c r="R120" s="199">
        <v>0</v>
      </c>
      <c r="S120" s="83">
        <v>0</v>
      </c>
      <c r="T120" s="199">
        <v>0</v>
      </c>
      <c r="U120" s="83">
        <v>0</v>
      </c>
      <c r="V120" s="199">
        <v>0</v>
      </c>
      <c r="W120" s="83">
        <v>0</v>
      </c>
      <c r="X120" s="199">
        <v>0</v>
      </c>
      <c r="Y120" s="89"/>
      <c r="Z120" s="83">
        <v>0</v>
      </c>
      <c r="AA120" s="199">
        <v>0</v>
      </c>
      <c r="AB120" s="83">
        <v>0</v>
      </c>
      <c r="AC120" s="199">
        <v>0</v>
      </c>
      <c r="AD120" s="83">
        <v>0</v>
      </c>
      <c r="AE120" s="199">
        <v>0</v>
      </c>
      <c r="AF120" s="83">
        <v>0</v>
      </c>
      <c r="AG120" s="199">
        <v>0</v>
      </c>
      <c r="AH120" s="89"/>
      <c r="AI120" s="83">
        <v>0</v>
      </c>
      <c r="AJ120" s="199">
        <v>0</v>
      </c>
      <c r="AK120" s="83">
        <v>0</v>
      </c>
      <c r="AL120" s="199">
        <v>0</v>
      </c>
      <c r="AM120" s="83">
        <v>0</v>
      </c>
      <c r="AN120" s="199">
        <v>0</v>
      </c>
      <c r="AO120" s="83">
        <v>0</v>
      </c>
      <c r="AP120" s="199">
        <v>0</v>
      </c>
      <c r="AQ120" s="89"/>
      <c r="AR120" s="83">
        <v>0</v>
      </c>
      <c r="AS120" s="199">
        <v>0</v>
      </c>
      <c r="AT120" s="83">
        <v>0</v>
      </c>
      <c r="AU120" s="199">
        <v>0</v>
      </c>
      <c r="AV120" s="83">
        <v>0</v>
      </c>
      <c r="AW120" s="199">
        <v>0</v>
      </c>
      <c r="AX120" s="83">
        <v>0</v>
      </c>
      <c r="AY120" s="199">
        <v>0</v>
      </c>
      <c r="AZ120" s="85"/>
    </row>
    <row r="121" spans="1:52" s="129" customFormat="1">
      <c r="A121" s="182" t="s">
        <v>184</v>
      </c>
      <c r="B121" s="185">
        <v>619</v>
      </c>
      <c r="C121" s="188">
        <v>45460</v>
      </c>
      <c r="D121" s="190" t="s">
        <v>221</v>
      </c>
      <c r="E121" s="183" t="s">
        <v>257</v>
      </c>
      <c r="F121" s="182" t="s">
        <v>199</v>
      </c>
      <c r="G121" s="166" t="s">
        <v>48</v>
      </c>
      <c r="H121" s="83" t="s">
        <v>20</v>
      </c>
      <c r="I121" s="199" t="s">
        <v>20</v>
      </c>
      <c r="J121" s="83" t="s">
        <v>20</v>
      </c>
      <c r="K121" s="199" t="s">
        <v>20</v>
      </c>
      <c r="L121" s="83">
        <v>0</v>
      </c>
      <c r="M121" s="199">
        <v>0</v>
      </c>
      <c r="N121" s="83" t="s">
        <v>20</v>
      </c>
      <c r="O121" s="199" t="s">
        <v>20</v>
      </c>
      <c r="P121" s="89"/>
      <c r="Q121" s="83" t="s">
        <v>20</v>
      </c>
      <c r="R121" s="199" t="s">
        <v>20</v>
      </c>
      <c r="S121" s="83" t="s">
        <v>20</v>
      </c>
      <c r="T121" s="199" t="s">
        <v>20</v>
      </c>
      <c r="U121" s="83">
        <v>0</v>
      </c>
      <c r="V121" s="199">
        <v>0</v>
      </c>
      <c r="W121" s="83" t="s">
        <v>20</v>
      </c>
      <c r="X121" s="199" t="s">
        <v>20</v>
      </c>
      <c r="Y121" s="89"/>
      <c r="Z121" s="83" t="s">
        <v>20</v>
      </c>
      <c r="AA121" s="199" t="s">
        <v>20</v>
      </c>
      <c r="AB121" s="83" t="s">
        <v>20</v>
      </c>
      <c r="AC121" s="199" t="s">
        <v>20</v>
      </c>
      <c r="AD121" s="83">
        <v>0</v>
      </c>
      <c r="AE121" s="199">
        <v>0</v>
      </c>
      <c r="AF121" s="83" t="s">
        <v>20</v>
      </c>
      <c r="AG121" s="199" t="s">
        <v>20</v>
      </c>
      <c r="AH121" s="89"/>
      <c r="AI121" s="83" t="s">
        <v>20</v>
      </c>
      <c r="AJ121" s="199" t="s">
        <v>20</v>
      </c>
      <c r="AK121" s="83" t="s">
        <v>20</v>
      </c>
      <c r="AL121" s="199" t="s">
        <v>20</v>
      </c>
      <c r="AM121" s="83">
        <v>0</v>
      </c>
      <c r="AN121" s="199">
        <v>0</v>
      </c>
      <c r="AO121" s="83" t="s">
        <v>20</v>
      </c>
      <c r="AP121" s="199" t="s">
        <v>20</v>
      </c>
      <c r="AQ121" s="89"/>
      <c r="AR121" s="83" t="s">
        <v>20</v>
      </c>
      <c r="AS121" s="199" t="s">
        <v>20</v>
      </c>
      <c r="AT121" s="83" t="s">
        <v>20</v>
      </c>
      <c r="AU121" s="199" t="s">
        <v>20</v>
      </c>
      <c r="AV121" s="83">
        <v>0</v>
      </c>
      <c r="AW121" s="199">
        <v>0</v>
      </c>
      <c r="AX121" s="83" t="s">
        <v>20</v>
      </c>
      <c r="AY121" s="199" t="s">
        <v>20</v>
      </c>
      <c r="AZ121" s="85"/>
    </row>
    <row r="122" spans="1:52" s="129" customFormat="1">
      <c r="A122" s="182" t="s">
        <v>120</v>
      </c>
      <c r="B122" s="185">
        <v>531</v>
      </c>
      <c r="C122" s="188">
        <v>45434</v>
      </c>
      <c r="D122" s="190" t="s">
        <v>145</v>
      </c>
      <c r="E122" s="183" t="s">
        <v>160</v>
      </c>
      <c r="F122" s="182" t="s">
        <v>126</v>
      </c>
      <c r="G122" s="166" t="s">
        <v>48</v>
      </c>
      <c r="H122" s="83">
        <v>0</v>
      </c>
      <c r="I122" s="199">
        <v>0</v>
      </c>
      <c r="J122" s="83">
        <v>0</v>
      </c>
      <c r="K122" s="199">
        <v>0</v>
      </c>
      <c r="L122" s="83">
        <v>0</v>
      </c>
      <c r="M122" s="199">
        <v>0</v>
      </c>
      <c r="N122" s="83">
        <v>0</v>
      </c>
      <c r="O122" s="199">
        <v>0</v>
      </c>
      <c r="P122" s="89"/>
      <c r="Q122" s="83">
        <v>0</v>
      </c>
      <c r="R122" s="199">
        <v>0</v>
      </c>
      <c r="S122" s="83">
        <v>0</v>
      </c>
      <c r="T122" s="199">
        <v>0</v>
      </c>
      <c r="U122" s="83">
        <v>0</v>
      </c>
      <c r="V122" s="199">
        <v>0</v>
      </c>
      <c r="W122" s="83">
        <v>0</v>
      </c>
      <c r="X122" s="199">
        <v>0</v>
      </c>
      <c r="Y122" s="89"/>
      <c r="Z122" s="83">
        <v>0</v>
      </c>
      <c r="AA122" s="199">
        <v>0</v>
      </c>
      <c r="AB122" s="83">
        <v>0</v>
      </c>
      <c r="AC122" s="199">
        <v>0</v>
      </c>
      <c r="AD122" s="83">
        <v>0</v>
      </c>
      <c r="AE122" s="199">
        <v>0</v>
      </c>
      <c r="AF122" s="83">
        <v>0</v>
      </c>
      <c r="AG122" s="199">
        <v>0</v>
      </c>
      <c r="AH122" s="89"/>
      <c r="AI122" s="83">
        <v>0</v>
      </c>
      <c r="AJ122" s="199">
        <v>0</v>
      </c>
      <c r="AK122" s="83">
        <v>0</v>
      </c>
      <c r="AL122" s="199">
        <v>0</v>
      </c>
      <c r="AM122" s="83">
        <v>0</v>
      </c>
      <c r="AN122" s="199">
        <v>0</v>
      </c>
      <c r="AO122" s="83">
        <v>0</v>
      </c>
      <c r="AP122" s="199">
        <v>0</v>
      </c>
      <c r="AQ122" s="89"/>
      <c r="AR122" s="83">
        <v>0</v>
      </c>
      <c r="AS122" s="199">
        <v>0</v>
      </c>
      <c r="AT122" s="83">
        <v>0</v>
      </c>
      <c r="AU122" s="199">
        <v>0</v>
      </c>
      <c r="AV122" s="83">
        <v>0</v>
      </c>
      <c r="AW122" s="199">
        <v>0</v>
      </c>
      <c r="AX122" s="83">
        <v>0</v>
      </c>
      <c r="AY122" s="199">
        <v>0</v>
      </c>
      <c r="AZ122" s="85"/>
    </row>
    <row r="123" spans="1:52" s="129" customFormat="1">
      <c r="A123" s="182" t="s">
        <v>169</v>
      </c>
      <c r="B123" s="185">
        <v>536</v>
      </c>
      <c r="C123" s="188">
        <v>45434</v>
      </c>
      <c r="D123" s="190" t="s">
        <v>139</v>
      </c>
      <c r="E123" s="183" t="s">
        <v>157</v>
      </c>
      <c r="F123" s="182" t="s">
        <v>149</v>
      </c>
      <c r="G123" s="166" t="s">
        <v>48</v>
      </c>
      <c r="H123" s="83">
        <v>0</v>
      </c>
      <c r="I123" s="199">
        <v>0</v>
      </c>
      <c r="J123" s="83">
        <v>-10.5</v>
      </c>
      <c r="K123" s="199">
        <v>0</v>
      </c>
      <c r="L123" s="83">
        <v>0</v>
      </c>
      <c r="M123" s="199">
        <v>0</v>
      </c>
      <c r="N123" s="83">
        <v>-10.5</v>
      </c>
      <c r="O123" s="199">
        <v>0</v>
      </c>
      <c r="P123" s="89"/>
      <c r="Q123" s="83">
        <v>0</v>
      </c>
      <c r="R123" s="199">
        <v>0</v>
      </c>
      <c r="S123" s="83">
        <v>0</v>
      </c>
      <c r="T123" s="199">
        <v>0</v>
      </c>
      <c r="U123" s="83">
        <v>0</v>
      </c>
      <c r="V123" s="199">
        <v>0</v>
      </c>
      <c r="W123" s="83">
        <v>0</v>
      </c>
      <c r="X123" s="199">
        <v>0</v>
      </c>
      <c r="Y123" s="89"/>
      <c r="Z123" s="83">
        <v>0</v>
      </c>
      <c r="AA123" s="199">
        <v>0</v>
      </c>
      <c r="AB123" s="83">
        <v>0</v>
      </c>
      <c r="AC123" s="199">
        <v>0</v>
      </c>
      <c r="AD123" s="83">
        <v>0</v>
      </c>
      <c r="AE123" s="199">
        <v>0</v>
      </c>
      <c r="AF123" s="83">
        <v>0</v>
      </c>
      <c r="AG123" s="199">
        <v>0</v>
      </c>
      <c r="AH123" s="89"/>
      <c r="AI123" s="83">
        <v>0</v>
      </c>
      <c r="AJ123" s="199">
        <v>0</v>
      </c>
      <c r="AK123" s="83">
        <v>0</v>
      </c>
      <c r="AL123" s="199">
        <v>0</v>
      </c>
      <c r="AM123" s="83">
        <v>0</v>
      </c>
      <c r="AN123" s="199">
        <v>0</v>
      </c>
      <c r="AO123" s="83">
        <v>0</v>
      </c>
      <c r="AP123" s="199">
        <v>0</v>
      </c>
      <c r="AQ123" s="89"/>
      <c r="AR123" s="83">
        <v>0</v>
      </c>
      <c r="AS123" s="199">
        <v>0</v>
      </c>
      <c r="AT123" s="83">
        <v>0</v>
      </c>
      <c r="AU123" s="199">
        <v>0</v>
      </c>
      <c r="AV123" s="83">
        <v>0</v>
      </c>
      <c r="AW123" s="199">
        <v>0</v>
      </c>
      <c r="AX123" s="83">
        <v>0</v>
      </c>
      <c r="AY123" s="199">
        <v>0</v>
      </c>
      <c r="AZ123" s="85"/>
    </row>
    <row r="124" spans="1:52" s="31" customFormat="1">
      <c r="A124" s="182" t="s">
        <v>281</v>
      </c>
      <c r="B124" s="185">
        <v>729</v>
      </c>
      <c r="C124" s="188">
        <v>45470</v>
      </c>
      <c r="D124" s="190" t="s">
        <v>306</v>
      </c>
      <c r="E124" s="183" t="s">
        <v>312</v>
      </c>
      <c r="F124" s="182" t="s">
        <v>299</v>
      </c>
      <c r="G124" s="182" t="s">
        <v>48</v>
      </c>
      <c r="H124" s="83">
        <v>0</v>
      </c>
      <c r="I124" s="254">
        <v>0</v>
      </c>
      <c r="J124" s="83">
        <v>-1.8</v>
      </c>
      <c r="K124" s="254">
        <v>-1.8</v>
      </c>
      <c r="L124" s="83">
        <v>0</v>
      </c>
      <c r="M124" s="254">
        <v>0</v>
      </c>
      <c r="N124" s="83">
        <v>-1.8</v>
      </c>
      <c r="O124" s="254">
        <v>-1.8</v>
      </c>
      <c r="P124" s="89"/>
      <c r="Q124" s="83">
        <v>0</v>
      </c>
      <c r="R124" s="254">
        <v>0</v>
      </c>
      <c r="S124" s="83">
        <v>-1.8</v>
      </c>
      <c r="T124" s="254">
        <v>-1.8</v>
      </c>
      <c r="U124" s="83">
        <v>0</v>
      </c>
      <c r="V124" s="254">
        <v>0</v>
      </c>
      <c r="W124" s="83">
        <v>-1.8</v>
      </c>
      <c r="X124" s="254">
        <v>-1.8</v>
      </c>
      <c r="Y124" s="89"/>
      <c r="Z124" s="83">
        <v>0</v>
      </c>
      <c r="AA124" s="254">
        <v>0</v>
      </c>
      <c r="AB124" s="83">
        <v>-1.7</v>
      </c>
      <c r="AC124" s="254">
        <v>-1.7</v>
      </c>
      <c r="AD124" s="83">
        <v>0</v>
      </c>
      <c r="AE124" s="254">
        <v>0</v>
      </c>
      <c r="AF124" s="83">
        <v>-1.7</v>
      </c>
      <c r="AG124" s="254">
        <v>-1.7</v>
      </c>
      <c r="AH124" s="89"/>
      <c r="AI124" s="83">
        <v>0</v>
      </c>
      <c r="AJ124" s="254">
        <v>0</v>
      </c>
      <c r="AK124" s="83">
        <v>-1.7</v>
      </c>
      <c r="AL124" s="254">
        <v>-1.7</v>
      </c>
      <c r="AM124" s="83">
        <v>0</v>
      </c>
      <c r="AN124" s="254">
        <v>0</v>
      </c>
      <c r="AO124" s="83">
        <v>-1.7</v>
      </c>
      <c r="AP124" s="254">
        <v>-1.7</v>
      </c>
      <c r="AQ124" s="89"/>
      <c r="AR124" s="83">
        <v>0</v>
      </c>
      <c r="AS124" s="254">
        <v>0</v>
      </c>
      <c r="AT124" s="83">
        <v>-1.7</v>
      </c>
      <c r="AU124" s="254">
        <v>-1.7</v>
      </c>
      <c r="AV124" s="83">
        <v>0</v>
      </c>
      <c r="AW124" s="254">
        <v>0</v>
      </c>
      <c r="AX124" s="83">
        <v>-1.7</v>
      </c>
      <c r="AY124" s="254">
        <v>-1.7</v>
      </c>
    </row>
    <row r="125" spans="1:52" s="129" customFormat="1">
      <c r="A125" s="182" t="s">
        <v>106</v>
      </c>
      <c r="B125" s="185">
        <v>606</v>
      </c>
      <c r="C125" s="188">
        <v>45460</v>
      </c>
      <c r="D125" s="190" t="s">
        <v>97</v>
      </c>
      <c r="E125" s="183" t="s">
        <v>49</v>
      </c>
      <c r="F125" s="182" t="s">
        <v>271</v>
      </c>
      <c r="G125" s="166" t="s">
        <v>48</v>
      </c>
      <c r="H125" s="83" t="s">
        <v>26</v>
      </c>
      <c r="I125" s="199" t="s">
        <v>26</v>
      </c>
      <c r="J125" s="83" t="s">
        <v>26</v>
      </c>
      <c r="K125" s="199" t="s">
        <v>26</v>
      </c>
      <c r="L125" s="83" t="s">
        <v>26</v>
      </c>
      <c r="M125" s="199" t="s">
        <v>26</v>
      </c>
      <c r="N125" s="83" t="s">
        <v>26</v>
      </c>
      <c r="O125" s="199" t="s">
        <v>26</v>
      </c>
      <c r="P125" s="89"/>
      <c r="Q125" s="83" t="s">
        <v>26</v>
      </c>
      <c r="R125" s="199" t="s">
        <v>26</v>
      </c>
      <c r="S125" s="83" t="s">
        <v>26</v>
      </c>
      <c r="T125" s="199" t="s">
        <v>26</v>
      </c>
      <c r="U125" s="83" t="s">
        <v>26</v>
      </c>
      <c r="V125" s="199" t="s">
        <v>26</v>
      </c>
      <c r="W125" s="83" t="s">
        <v>26</v>
      </c>
      <c r="X125" s="199" t="s">
        <v>26</v>
      </c>
      <c r="Y125" s="89"/>
      <c r="Z125" s="83" t="s">
        <v>26</v>
      </c>
      <c r="AA125" s="199" t="s">
        <v>26</v>
      </c>
      <c r="AB125" s="83" t="s">
        <v>26</v>
      </c>
      <c r="AC125" s="199" t="s">
        <v>26</v>
      </c>
      <c r="AD125" s="83" t="s">
        <v>26</v>
      </c>
      <c r="AE125" s="199" t="s">
        <v>26</v>
      </c>
      <c r="AF125" s="83" t="s">
        <v>26</v>
      </c>
      <c r="AG125" s="199" t="s">
        <v>26</v>
      </c>
      <c r="AH125" s="89"/>
      <c r="AI125" s="83" t="s">
        <v>26</v>
      </c>
      <c r="AJ125" s="199" t="s">
        <v>26</v>
      </c>
      <c r="AK125" s="83" t="s">
        <v>26</v>
      </c>
      <c r="AL125" s="199" t="s">
        <v>26</v>
      </c>
      <c r="AM125" s="83" t="s">
        <v>26</v>
      </c>
      <c r="AN125" s="199" t="s">
        <v>26</v>
      </c>
      <c r="AO125" s="83" t="s">
        <v>26</v>
      </c>
      <c r="AP125" s="199" t="s">
        <v>26</v>
      </c>
      <c r="AQ125" s="89"/>
      <c r="AR125" s="83" t="s">
        <v>26</v>
      </c>
      <c r="AS125" s="199" t="s">
        <v>26</v>
      </c>
      <c r="AT125" s="83" t="s">
        <v>26</v>
      </c>
      <c r="AU125" s="199" t="s">
        <v>26</v>
      </c>
      <c r="AV125" s="83" t="s">
        <v>26</v>
      </c>
      <c r="AW125" s="199" t="s">
        <v>26</v>
      </c>
      <c r="AX125" s="83" t="s">
        <v>26</v>
      </c>
      <c r="AY125" s="199" t="s">
        <v>26</v>
      </c>
      <c r="AZ125" s="194"/>
    </row>
    <row r="126" spans="1:52" s="129" customFormat="1">
      <c r="A126" s="182" t="s">
        <v>106</v>
      </c>
      <c r="B126" s="185">
        <v>607</v>
      </c>
      <c r="C126" s="188">
        <v>45460</v>
      </c>
      <c r="D126" s="190" t="s">
        <v>97</v>
      </c>
      <c r="E126" s="183" t="s">
        <v>49</v>
      </c>
      <c r="F126" s="182" t="s">
        <v>272</v>
      </c>
      <c r="G126" s="166" t="s">
        <v>48</v>
      </c>
      <c r="H126" s="83" t="s">
        <v>24</v>
      </c>
      <c r="I126" s="199" t="s">
        <v>24</v>
      </c>
      <c r="J126" s="83" t="s">
        <v>24</v>
      </c>
      <c r="K126" s="199" t="s">
        <v>24</v>
      </c>
      <c r="L126" s="83" t="s">
        <v>24</v>
      </c>
      <c r="M126" s="199" t="s">
        <v>24</v>
      </c>
      <c r="N126" s="83" t="s">
        <v>24</v>
      </c>
      <c r="O126" s="199" t="s">
        <v>24</v>
      </c>
      <c r="P126" s="89"/>
      <c r="Q126" s="83" t="s">
        <v>24</v>
      </c>
      <c r="R126" s="199" t="s">
        <v>24</v>
      </c>
      <c r="S126" s="83" t="s">
        <v>24</v>
      </c>
      <c r="T126" s="199" t="s">
        <v>24</v>
      </c>
      <c r="U126" s="83" t="s">
        <v>24</v>
      </c>
      <c r="V126" s="199" t="s">
        <v>24</v>
      </c>
      <c r="W126" s="83" t="s">
        <v>24</v>
      </c>
      <c r="X126" s="199" t="s">
        <v>24</v>
      </c>
      <c r="Y126" s="89"/>
      <c r="Z126" s="83" t="s">
        <v>24</v>
      </c>
      <c r="AA126" s="199" t="s">
        <v>24</v>
      </c>
      <c r="AB126" s="83" t="s">
        <v>24</v>
      </c>
      <c r="AC126" s="199" t="s">
        <v>24</v>
      </c>
      <c r="AD126" s="83" t="s">
        <v>24</v>
      </c>
      <c r="AE126" s="199" t="s">
        <v>24</v>
      </c>
      <c r="AF126" s="83" t="s">
        <v>24</v>
      </c>
      <c r="AG126" s="199" t="s">
        <v>24</v>
      </c>
      <c r="AH126" s="89"/>
      <c r="AI126" s="83" t="s">
        <v>24</v>
      </c>
      <c r="AJ126" s="199" t="s">
        <v>24</v>
      </c>
      <c r="AK126" s="83" t="s">
        <v>24</v>
      </c>
      <c r="AL126" s="199" t="s">
        <v>24</v>
      </c>
      <c r="AM126" s="83" t="s">
        <v>24</v>
      </c>
      <c r="AN126" s="199" t="s">
        <v>24</v>
      </c>
      <c r="AO126" s="83" t="s">
        <v>24</v>
      </c>
      <c r="AP126" s="199" t="s">
        <v>24</v>
      </c>
      <c r="AQ126" s="89"/>
      <c r="AR126" s="83" t="s">
        <v>24</v>
      </c>
      <c r="AS126" s="199" t="s">
        <v>24</v>
      </c>
      <c r="AT126" s="83" t="s">
        <v>24</v>
      </c>
      <c r="AU126" s="199" t="s">
        <v>24</v>
      </c>
      <c r="AV126" s="83" t="s">
        <v>24</v>
      </c>
      <c r="AW126" s="199" t="s">
        <v>24</v>
      </c>
      <c r="AX126" s="83" t="s">
        <v>24</v>
      </c>
      <c r="AY126" s="199" t="s">
        <v>24</v>
      </c>
      <c r="AZ126" s="194"/>
    </row>
    <row r="127" spans="1:52" s="129" customFormat="1">
      <c r="A127" s="182" t="s">
        <v>187</v>
      </c>
      <c r="B127" s="185">
        <v>702</v>
      </c>
      <c r="C127" s="188">
        <v>45460</v>
      </c>
      <c r="D127" s="190" t="s">
        <v>225</v>
      </c>
      <c r="E127" s="183" t="s">
        <v>261</v>
      </c>
      <c r="F127" s="182" t="s">
        <v>203</v>
      </c>
      <c r="G127" s="166" t="s">
        <v>48</v>
      </c>
      <c r="H127" s="83" t="s">
        <v>22</v>
      </c>
      <c r="I127" s="199" t="s">
        <v>22</v>
      </c>
      <c r="J127" s="83" t="s">
        <v>22</v>
      </c>
      <c r="K127" s="199" t="s">
        <v>22</v>
      </c>
      <c r="L127" s="83">
        <v>0</v>
      </c>
      <c r="M127" s="199">
        <v>0</v>
      </c>
      <c r="N127" s="83" t="s">
        <v>22</v>
      </c>
      <c r="O127" s="199" t="s">
        <v>22</v>
      </c>
      <c r="P127" s="89"/>
      <c r="Q127" s="83" t="s">
        <v>22</v>
      </c>
      <c r="R127" s="199" t="s">
        <v>22</v>
      </c>
      <c r="S127" s="83" t="s">
        <v>22</v>
      </c>
      <c r="T127" s="199" t="s">
        <v>22</v>
      </c>
      <c r="U127" s="83">
        <v>0</v>
      </c>
      <c r="V127" s="199">
        <v>0</v>
      </c>
      <c r="W127" s="83" t="s">
        <v>22</v>
      </c>
      <c r="X127" s="199" t="s">
        <v>22</v>
      </c>
      <c r="Y127" s="89"/>
      <c r="Z127" s="83" t="s">
        <v>22</v>
      </c>
      <c r="AA127" s="199" t="s">
        <v>22</v>
      </c>
      <c r="AB127" s="83" t="s">
        <v>22</v>
      </c>
      <c r="AC127" s="199" t="s">
        <v>22</v>
      </c>
      <c r="AD127" s="83">
        <v>0</v>
      </c>
      <c r="AE127" s="199">
        <v>0</v>
      </c>
      <c r="AF127" s="83" t="s">
        <v>22</v>
      </c>
      <c r="AG127" s="199" t="s">
        <v>22</v>
      </c>
      <c r="AH127" s="89"/>
      <c r="AI127" s="83" t="s">
        <v>22</v>
      </c>
      <c r="AJ127" s="199" t="s">
        <v>22</v>
      </c>
      <c r="AK127" s="83" t="s">
        <v>22</v>
      </c>
      <c r="AL127" s="199" t="s">
        <v>22</v>
      </c>
      <c r="AM127" s="83">
        <v>0</v>
      </c>
      <c r="AN127" s="199">
        <v>0</v>
      </c>
      <c r="AO127" s="83" t="s">
        <v>22</v>
      </c>
      <c r="AP127" s="199" t="s">
        <v>22</v>
      </c>
      <c r="AQ127" s="89"/>
      <c r="AR127" s="83" t="s">
        <v>22</v>
      </c>
      <c r="AS127" s="199" t="s">
        <v>22</v>
      </c>
      <c r="AT127" s="83" t="s">
        <v>22</v>
      </c>
      <c r="AU127" s="199" t="s">
        <v>22</v>
      </c>
      <c r="AV127" s="83">
        <v>0</v>
      </c>
      <c r="AW127" s="199">
        <v>0</v>
      </c>
      <c r="AX127" s="83" t="s">
        <v>22</v>
      </c>
      <c r="AY127" s="199" t="s">
        <v>22</v>
      </c>
      <c r="AZ127" s="85"/>
    </row>
    <row r="128" spans="1:52" s="129" customFormat="1">
      <c r="A128" s="182"/>
      <c r="B128" s="184"/>
      <c r="C128" s="187"/>
      <c r="D128" s="190"/>
      <c r="E128" s="183"/>
      <c r="F128" s="182"/>
      <c r="G128" s="177" t="s">
        <v>5</v>
      </c>
      <c r="H128" s="178">
        <f t="shared" ref="H128:O128" si="66">SUM(H107:H127)</f>
        <v>0</v>
      </c>
      <c r="I128" s="168">
        <f t="shared" si="66"/>
        <v>0</v>
      </c>
      <c r="J128" s="178">
        <f t="shared" si="66"/>
        <v>-12.3</v>
      </c>
      <c r="K128" s="168">
        <f t="shared" si="66"/>
        <v>-1.8</v>
      </c>
      <c r="L128" s="178">
        <f t="shared" si="66"/>
        <v>0</v>
      </c>
      <c r="M128" s="168">
        <f t="shared" si="66"/>
        <v>0</v>
      </c>
      <c r="N128" s="178">
        <f t="shared" si="66"/>
        <v>-12.3</v>
      </c>
      <c r="O128" s="168">
        <f t="shared" si="66"/>
        <v>-1.8</v>
      </c>
      <c r="P128" s="180"/>
      <c r="Q128" s="178">
        <f t="shared" ref="Q128:X128" si="67">SUM(Q107:Q127)</f>
        <v>0</v>
      </c>
      <c r="R128" s="168">
        <f t="shared" si="67"/>
        <v>0</v>
      </c>
      <c r="S128" s="178">
        <f t="shared" si="67"/>
        <v>-1.8</v>
      </c>
      <c r="T128" s="168">
        <f t="shared" si="67"/>
        <v>-1.8</v>
      </c>
      <c r="U128" s="178">
        <f t="shared" si="67"/>
        <v>0</v>
      </c>
      <c r="V128" s="168">
        <f t="shared" si="67"/>
        <v>0</v>
      </c>
      <c r="W128" s="178">
        <f t="shared" si="67"/>
        <v>-1.8</v>
      </c>
      <c r="X128" s="168">
        <f t="shared" si="67"/>
        <v>-1.8</v>
      </c>
      <c r="Y128" s="180"/>
      <c r="Z128" s="178">
        <f t="shared" ref="Z128:AG128" si="68">SUM(Z107:Z127)</f>
        <v>0</v>
      </c>
      <c r="AA128" s="168">
        <f t="shared" si="68"/>
        <v>0</v>
      </c>
      <c r="AB128" s="178">
        <f t="shared" si="68"/>
        <v>-1.7</v>
      </c>
      <c r="AC128" s="168">
        <f t="shared" si="68"/>
        <v>-1.7</v>
      </c>
      <c r="AD128" s="178">
        <f t="shared" si="68"/>
        <v>0</v>
      </c>
      <c r="AE128" s="168">
        <f t="shared" si="68"/>
        <v>0</v>
      </c>
      <c r="AF128" s="178">
        <f t="shared" si="68"/>
        <v>-1.7</v>
      </c>
      <c r="AG128" s="168">
        <f t="shared" si="68"/>
        <v>-1.7</v>
      </c>
      <c r="AH128" s="180"/>
      <c r="AI128" s="178">
        <f t="shared" ref="AI128:AP128" si="69">SUM(AI107:AI127)</f>
        <v>0</v>
      </c>
      <c r="AJ128" s="168">
        <f t="shared" si="69"/>
        <v>0</v>
      </c>
      <c r="AK128" s="178">
        <f t="shared" si="69"/>
        <v>-1.7</v>
      </c>
      <c r="AL128" s="168">
        <f t="shared" si="69"/>
        <v>-1.7</v>
      </c>
      <c r="AM128" s="178">
        <f t="shared" si="69"/>
        <v>0</v>
      </c>
      <c r="AN128" s="168">
        <f t="shared" si="69"/>
        <v>0</v>
      </c>
      <c r="AO128" s="178">
        <f t="shared" si="69"/>
        <v>-1.7</v>
      </c>
      <c r="AP128" s="168">
        <f t="shared" si="69"/>
        <v>-1.7</v>
      </c>
      <c r="AQ128" s="180"/>
      <c r="AR128" s="178">
        <f t="shared" ref="AR128:AY128" si="70">SUM(AR107:AR127)</f>
        <v>0</v>
      </c>
      <c r="AS128" s="168">
        <f t="shared" si="70"/>
        <v>0</v>
      </c>
      <c r="AT128" s="178">
        <f t="shared" si="70"/>
        <v>-1.7</v>
      </c>
      <c r="AU128" s="168">
        <f t="shared" si="70"/>
        <v>-1.7</v>
      </c>
      <c r="AV128" s="178">
        <f t="shared" si="70"/>
        <v>0</v>
      </c>
      <c r="AW128" s="168">
        <f t="shared" si="70"/>
        <v>0</v>
      </c>
      <c r="AX128" s="178">
        <f t="shared" si="70"/>
        <v>-1.7</v>
      </c>
      <c r="AY128" s="168">
        <f t="shared" si="70"/>
        <v>-1.7</v>
      </c>
      <c r="AZ128" s="85"/>
    </row>
    <row r="129" spans="1:52" s="129" customFormat="1">
      <c r="A129" s="182"/>
      <c r="B129" s="184"/>
      <c r="C129" s="187"/>
      <c r="D129" s="190"/>
      <c r="E129" s="183"/>
      <c r="F129" s="182"/>
      <c r="G129" s="114"/>
      <c r="H129" s="83"/>
      <c r="I129" s="199"/>
      <c r="J129" s="83"/>
      <c r="K129" s="199"/>
      <c r="L129" s="83"/>
      <c r="M129" s="199"/>
      <c r="N129" s="83"/>
      <c r="O129" s="199"/>
      <c r="P129" s="89"/>
      <c r="Q129" s="83"/>
      <c r="R129" s="199"/>
      <c r="S129" s="83"/>
      <c r="T129" s="199"/>
      <c r="U129" s="83"/>
      <c r="V129" s="199"/>
      <c r="W129" s="83"/>
      <c r="X129" s="199"/>
      <c r="Y129" s="89"/>
      <c r="Z129" s="83"/>
      <c r="AA129" s="199"/>
      <c r="AB129" s="83"/>
      <c r="AC129" s="199"/>
      <c r="AD129" s="83"/>
      <c r="AE129" s="199"/>
      <c r="AF129" s="83"/>
      <c r="AG129" s="199"/>
      <c r="AH129" s="89"/>
      <c r="AI129" s="83"/>
      <c r="AJ129" s="199"/>
      <c r="AK129" s="83"/>
      <c r="AL129" s="199"/>
      <c r="AM129" s="83"/>
      <c r="AN129" s="199"/>
      <c r="AO129" s="83"/>
      <c r="AP129" s="199"/>
      <c r="AQ129" s="89"/>
      <c r="AR129" s="83"/>
      <c r="AS129" s="199"/>
      <c r="AT129" s="83"/>
      <c r="AU129" s="199"/>
      <c r="AV129" s="83"/>
      <c r="AW129" s="199"/>
      <c r="AX129" s="83"/>
      <c r="AY129" s="199"/>
      <c r="AZ129" s="85"/>
    </row>
    <row r="130" spans="1:52" s="129" customFormat="1">
      <c r="A130" s="182" t="s">
        <v>124</v>
      </c>
      <c r="B130" s="185">
        <v>541</v>
      </c>
      <c r="C130" s="188">
        <v>45434</v>
      </c>
      <c r="D130" s="190" t="s">
        <v>150</v>
      </c>
      <c r="E130" s="183" t="s">
        <v>163</v>
      </c>
      <c r="F130" s="182" t="s">
        <v>151</v>
      </c>
      <c r="G130" s="166" t="s">
        <v>134</v>
      </c>
      <c r="H130" s="83">
        <v>0</v>
      </c>
      <c r="I130" s="199">
        <v>0</v>
      </c>
      <c r="J130" s="83">
        <v>0</v>
      </c>
      <c r="K130" s="199">
        <v>0</v>
      </c>
      <c r="L130" s="83">
        <v>0</v>
      </c>
      <c r="M130" s="199">
        <v>0</v>
      </c>
      <c r="N130" s="83">
        <v>0</v>
      </c>
      <c r="O130" s="199">
        <v>0</v>
      </c>
      <c r="P130" s="89"/>
      <c r="Q130" s="83">
        <v>0</v>
      </c>
      <c r="R130" s="199">
        <v>0</v>
      </c>
      <c r="S130" s="83">
        <v>0</v>
      </c>
      <c r="T130" s="199">
        <v>0</v>
      </c>
      <c r="U130" s="83">
        <v>0</v>
      </c>
      <c r="V130" s="199">
        <v>0</v>
      </c>
      <c r="W130" s="83">
        <v>0</v>
      </c>
      <c r="X130" s="199">
        <v>0</v>
      </c>
      <c r="Y130" s="89"/>
      <c r="Z130" s="83">
        <v>0</v>
      </c>
      <c r="AA130" s="199">
        <v>0</v>
      </c>
      <c r="AB130" s="83">
        <v>0</v>
      </c>
      <c r="AC130" s="199">
        <v>0</v>
      </c>
      <c r="AD130" s="83">
        <v>0</v>
      </c>
      <c r="AE130" s="199">
        <v>0</v>
      </c>
      <c r="AF130" s="83">
        <v>0</v>
      </c>
      <c r="AG130" s="199">
        <v>0</v>
      </c>
      <c r="AH130" s="89"/>
      <c r="AI130" s="83">
        <v>0</v>
      </c>
      <c r="AJ130" s="199">
        <v>0</v>
      </c>
      <c r="AK130" s="83">
        <v>0</v>
      </c>
      <c r="AL130" s="199">
        <v>0</v>
      </c>
      <c r="AM130" s="83">
        <v>0</v>
      </c>
      <c r="AN130" s="199">
        <v>0</v>
      </c>
      <c r="AO130" s="83">
        <v>0</v>
      </c>
      <c r="AP130" s="199">
        <v>0</v>
      </c>
      <c r="AQ130" s="89"/>
      <c r="AR130" s="83">
        <v>0</v>
      </c>
      <c r="AS130" s="199">
        <v>0</v>
      </c>
      <c r="AT130" s="83">
        <v>0</v>
      </c>
      <c r="AU130" s="199">
        <v>0</v>
      </c>
      <c r="AV130" s="83">
        <v>0</v>
      </c>
      <c r="AW130" s="199">
        <v>0</v>
      </c>
      <c r="AX130" s="83">
        <v>0</v>
      </c>
      <c r="AY130" s="199">
        <v>0</v>
      </c>
      <c r="AZ130" s="85"/>
    </row>
    <row r="131" spans="1:52" s="129" customFormat="1">
      <c r="A131" s="182"/>
      <c r="B131" s="184"/>
      <c r="C131" s="187"/>
      <c r="D131" s="190"/>
      <c r="E131" s="183"/>
      <c r="F131" s="182"/>
      <c r="G131" s="177" t="s">
        <v>5</v>
      </c>
      <c r="H131" s="178">
        <f>SUM(H130)</f>
        <v>0</v>
      </c>
      <c r="I131" s="168">
        <f t="shared" ref="I131:AY131" si="71">SUM(I130)</f>
        <v>0</v>
      </c>
      <c r="J131" s="178">
        <f t="shared" si="71"/>
        <v>0</v>
      </c>
      <c r="K131" s="168">
        <f t="shared" si="71"/>
        <v>0</v>
      </c>
      <c r="L131" s="178">
        <f t="shared" si="71"/>
        <v>0</v>
      </c>
      <c r="M131" s="168">
        <f t="shared" si="71"/>
        <v>0</v>
      </c>
      <c r="N131" s="178">
        <f t="shared" si="71"/>
        <v>0</v>
      </c>
      <c r="O131" s="168">
        <f t="shared" si="71"/>
        <v>0</v>
      </c>
      <c r="P131" s="180"/>
      <c r="Q131" s="178">
        <f t="shared" si="71"/>
        <v>0</v>
      </c>
      <c r="R131" s="168">
        <f t="shared" si="71"/>
        <v>0</v>
      </c>
      <c r="S131" s="178">
        <f t="shared" si="71"/>
        <v>0</v>
      </c>
      <c r="T131" s="168">
        <f t="shared" si="71"/>
        <v>0</v>
      </c>
      <c r="U131" s="178">
        <f t="shared" si="71"/>
        <v>0</v>
      </c>
      <c r="V131" s="168">
        <f t="shared" si="71"/>
        <v>0</v>
      </c>
      <c r="W131" s="178">
        <f t="shared" si="71"/>
        <v>0</v>
      </c>
      <c r="X131" s="168">
        <f t="shared" si="71"/>
        <v>0</v>
      </c>
      <c r="Y131" s="180"/>
      <c r="Z131" s="178">
        <f t="shared" si="71"/>
        <v>0</v>
      </c>
      <c r="AA131" s="168">
        <f t="shared" si="71"/>
        <v>0</v>
      </c>
      <c r="AB131" s="178">
        <f t="shared" si="71"/>
        <v>0</v>
      </c>
      <c r="AC131" s="168">
        <f t="shared" si="71"/>
        <v>0</v>
      </c>
      <c r="AD131" s="178">
        <f t="shared" si="71"/>
        <v>0</v>
      </c>
      <c r="AE131" s="168">
        <f t="shared" si="71"/>
        <v>0</v>
      </c>
      <c r="AF131" s="178">
        <f t="shared" si="71"/>
        <v>0</v>
      </c>
      <c r="AG131" s="168">
        <f t="shared" si="71"/>
        <v>0</v>
      </c>
      <c r="AH131" s="180"/>
      <c r="AI131" s="178">
        <f t="shared" si="71"/>
        <v>0</v>
      </c>
      <c r="AJ131" s="168">
        <f t="shared" si="71"/>
        <v>0</v>
      </c>
      <c r="AK131" s="178">
        <f t="shared" si="71"/>
        <v>0</v>
      </c>
      <c r="AL131" s="168">
        <f t="shared" si="71"/>
        <v>0</v>
      </c>
      <c r="AM131" s="178">
        <f t="shared" si="71"/>
        <v>0</v>
      </c>
      <c r="AN131" s="168">
        <f t="shared" si="71"/>
        <v>0</v>
      </c>
      <c r="AO131" s="178">
        <f t="shared" si="71"/>
        <v>0</v>
      </c>
      <c r="AP131" s="168">
        <f t="shared" si="71"/>
        <v>0</v>
      </c>
      <c r="AQ131" s="180">
        <f t="shared" si="71"/>
        <v>0</v>
      </c>
      <c r="AR131" s="178">
        <f t="shared" si="71"/>
        <v>0</v>
      </c>
      <c r="AS131" s="168">
        <f t="shared" si="71"/>
        <v>0</v>
      </c>
      <c r="AT131" s="178">
        <f t="shared" si="71"/>
        <v>0</v>
      </c>
      <c r="AU131" s="168">
        <f t="shared" si="71"/>
        <v>0</v>
      </c>
      <c r="AV131" s="178">
        <f t="shared" si="71"/>
        <v>0</v>
      </c>
      <c r="AW131" s="168">
        <f t="shared" si="71"/>
        <v>0</v>
      </c>
      <c r="AX131" s="178">
        <f t="shared" si="71"/>
        <v>0</v>
      </c>
      <c r="AY131" s="168">
        <f t="shared" si="71"/>
        <v>0</v>
      </c>
      <c r="AZ131" s="256"/>
    </row>
    <row r="132" spans="1:52" s="129" customFormat="1">
      <c r="A132" s="182"/>
      <c r="B132" s="184"/>
      <c r="C132" s="187"/>
      <c r="D132" s="190"/>
      <c r="E132" s="183"/>
      <c r="F132" s="182"/>
      <c r="G132" s="166"/>
      <c r="H132" s="83"/>
      <c r="I132" s="257"/>
      <c r="J132" s="83"/>
      <c r="K132" s="257"/>
      <c r="L132" s="83"/>
      <c r="M132" s="257"/>
      <c r="N132" s="83"/>
      <c r="O132" s="257"/>
      <c r="P132" s="89"/>
      <c r="Q132" s="83"/>
      <c r="R132" s="257"/>
      <c r="S132" s="83"/>
      <c r="T132" s="257"/>
      <c r="U132" s="83"/>
      <c r="V132" s="257"/>
      <c r="W132" s="83"/>
      <c r="X132" s="257"/>
      <c r="Y132" s="89"/>
      <c r="Z132" s="83"/>
      <c r="AA132" s="257"/>
      <c r="AB132" s="83"/>
      <c r="AC132" s="257"/>
      <c r="AD132" s="83"/>
      <c r="AE132" s="257"/>
      <c r="AF132" s="83"/>
      <c r="AG132" s="257"/>
      <c r="AH132" s="89"/>
      <c r="AI132" s="83"/>
      <c r="AJ132" s="257"/>
      <c r="AK132" s="83"/>
      <c r="AL132" s="257"/>
      <c r="AM132" s="83"/>
      <c r="AN132" s="257"/>
      <c r="AO132" s="83"/>
      <c r="AP132" s="257"/>
      <c r="AQ132" s="89"/>
      <c r="AR132" s="83"/>
      <c r="AS132" s="257"/>
      <c r="AT132" s="83"/>
      <c r="AU132" s="257"/>
      <c r="AV132" s="83"/>
      <c r="AW132" s="257"/>
      <c r="AX132" s="83"/>
      <c r="AY132" s="257"/>
      <c r="AZ132" s="256"/>
    </row>
    <row r="133" spans="1:52" s="252" customFormat="1">
      <c r="A133" s="246" t="s">
        <v>186</v>
      </c>
      <c r="B133" s="250">
        <v>631</v>
      </c>
      <c r="C133" s="251">
        <v>45460</v>
      </c>
      <c r="D133" s="247" t="s">
        <v>224</v>
      </c>
      <c r="E133" s="248" t="s">
        <v>260</v>
      </c>
      <c r="F133" s="246" t="s">
        <v>202</v>
      </c>
      <c r="G133" s="259" t="s">
        <v>333</v>
      </c>
      <c r="H133" s="178" t="s">
        <v>21</v>
      </c>
      <c r="I133" s="168" t="s">
        <v>33</v>
      </c>
      <c r="J133" s="178">
        <v>0.1</v>
      </c>
      <c r="K133" s="168" t="s">
        <v>24</v>
      </c>
      <c r="L133" s="178">
        <v>0</v>
      </c>
      <c r="M133" s="168">
        <v>0</v>
      </c>
      <c r="N133" s="178">
        <v>0.1</v>
      </c>
      <c r="O133" s="168" t="s">
        <v>24</v>
      </c>
      <c r="P133" s="249"/>
      <c r="Q133" s="178" t="s">
        <v>33</v>
      </c>
      <c r="R133" s="168" t="s">
        <v>33</v>
      </c>
      <c r="S133" s="178" t="s">
        <v>24</v>
      </c>
      <c r="T133" s="168" t="s">
        <v>24</v>
      </c>
      <c r="U133" s="178">
        <v>0</v>
      </c>
      <c r="V133" s="168">
        <v>0</v>
      </c>
      <c r="W133" s="178" t="s">
        <v>24</v>
      </c>
      <c r="X133" s="168" t="s">
        <v>24</v>
      </c>
      <c r="Y133" s="249"/>
      <c r="Z133" s="178" t="s">
        <v>33</v>
      </c>
      <c r="AA133" s="168" t="s">
        <v>33</v>
      </c>
      <c r="AB133" s="178" t="s">
        <v>24</v>
      </c>
      <c r="AC133" s="168" t="s">
        <v>24</v>
      </c>
      <c r="AD133" s="178">
        <v>0</v>
      </c>
      <c r="AE133" s="168">
        <v>0</v>
      </c>
      <c r="AF133" s="178" t="s">
        <v>24</v>
      </c>
      <c r="AG133" s="168" t="s">
        <v>24</v>
      </c>
      <c r="AH133" s="249"/>
      <c r="AI133" s="178" t="s">
        <v>33</v>
      </c>
      <c r="AJ133" s="168" t="s">
        <v>33</v>
      </c>
      <c r="AK133" s="178" t="s">
        <v>24</v>
      </c>
      <c r="AL133" s="168" t="s">
        <v>24</v>
      </c>
      <c r="AM133" s="178">
        <v>0</v>
      </c>
      <c r="AN133" s="168">
        <v>0</v>
      </c>
      <c r="AO133" s="178" t="s">
        <v>24</v>
      </c>
      <c r="AP133" s="168" t="s">
        <v>24</v>
      </c>
      <c r="AQ133" s="249"/>
      <c r="AR133" s="178" t="s">
        <v>33</v>
      </c>
      <c r="AS133" s="168" t="s">
        <v>33</v>
      </c>
      <c r="AT133" s="178" t="s">
        <v>24</v>
      </c>
      <c r="AU133" s="168" t="s">
        <v>24</v>
      </c>
      <c r="AV133" s="178">
        <v>0</v>
      </c>
      <c r="AW133" s="168">
        <v>0</v>
      </c>
      <c r="AX133" s="178" t="s">
        <v>24</v>
      </c>
      <c r="AY133" s="168" t="s">
        <v>24</v>
      </c>
      <c r="AZ133" s="180"/>
    </row>
    <row r="134" spans="1:52" s="129" customFormat="1">
      <c r="A134" s="182"/>
      <c r="B134" s="184"/>
      <c r="C134" s="187"/>
      <c r="D134" s="190"/>
      <c r="E134" s="183"/>
      <c r="F134" s="182"/>
      <c r="G134" s="177" t="s">
        <v>5</v>
      </c>
      <c r="H134" s="178">
        <f>SUM(H133)</f>
        <v>0</v>
      </c>
      <c r="I134" s="168">
        <f t="shared" ref="I134:AY134" si="72">SUM(I133)</f>
        <v>0</v>
      </c>
      <c r="J134" s="178">
        <f t="shared" si="72"/>
        <v>0.1</v>
      </c>
      <c r="K134" s="168">
        <f t="shared" si="72"/>
        <v>0</v>
      </c>
      <c r="L134" s="178">
        <f t="shared" si="72"/>
        <v>0</v>
      </c>
      <c r="M134" s="168">
        <f t="shared" si="72"/>
        <v>0</v>
      </c>
      <c r="N134" s="178">
        <f t="shared" si="72"/>
        <v>0.1</v>
      </c>
      <c r="O134" s="168">
        <f t="shared" si="72"/>
        <v>0</v>
      </c>
      <c r="P134" s="180"/>
      <c r="Q134" s="178">
        <f t="shared" si="72"/>
        <v>0</v>
      </c>
      <c r="R134" s="168">
        <f t="shared" si="72"/>
        <v>0</v>
      </c>
      <c r="S134" s="178">
        <f t="shared" si="72"/>
        <v>0</v>
      </c>
      <c r="T134" s="168">
        <f t="shared" si="72"/>
        <v>0</v>
      </c>
      <c r="U134" s="178">
        <f t="shared" si="72"/>
        <v>0</v>
      </c>
      <c r="V134" s="168">
        <f t="shared" si="72"/>
        <v>0</v>
      </c>
      <c r="W134" s="178">
        <f t="shared" si="72"/>
        <v>0</v>
      </c>
      <c r="X134" s="168">
        <f t="shared" si="72"/>
        <v>0</v>
      </c>
      <c r="Y134" s="180"/>
      <c r="Z134" s="178">
        <f t="shared" si="72"/>
        <v>0</v>
      </c>
      <c r="AA134" s="168">
        <f t="shared" si="72"/>
        <v>0</v>
      </c>
      <c r="AB134" s="178">
        <f t="shared" si="72"/>
        <v>0</v>
      </c>
      <c r="AC134" s="168">
        <f t="shared" si="72"/>
        <v>0</v>
      </c>
      <c r="AD134" s="178">
        <f t="shared" si="72"/>
        <v>0</v>
      </c>
      <c r="AE134" s="168">
        <f t="shared" si="72"/>
        <v>0</v>
      </c>
      <c r="AF134" s="178">
        <f t="shared" si="72"/>
        <v>0</v>
      </c>
      <c r="AG134" s="168">
        <f t="shared" si="72"/>
        <v>0</v>
      </c>
      <c r="AH134" s="180"/>
      <c r="AI134" s="178">
        <f t="shared" si="72"/>
        <v>0</v>
      </c>
      <c r="AJ134" s="168">
        <f t="shared" si="72"/>
        <v>0</v>
      </c>
      <c r="AK134" s="178">
        <f t="shared" si="72"/>
        <v>0</v>
      </c>
      <c r="AL134" s="168">
        <f t="shared" si="72"/>
        <v>0</v>
      </c>
      <c r="AM134" s="178">
        <f t="shared" si="72"/>
        <v>0</v>
      </c>
      <c r="AN134" s="168">
        <f t="shared" si="72"/>
        <v>0</v>
      </c>
      <c r="AO134" s="178">
        <f t="shared" si="72"/>
        <v>0</v>
      </c>
      <c r="AP134" s="168">
        <f t="shared" si="72"/>
        <v>0</v>
      </c>
      <c r="AQ134" s="180"/>
      <c r="AR134" s="178">
        <f t="shared" si="72"/>
        <v>0</v>
      </c>
      <c r="AS134" s="168">
        <f t="shared" si="72"/>
        <v>0</v>
      </c>
      <c r="AT134" s="178">
        <f t="shared" si="72"/>
        <v>0</v>
      </c>
      <c r="AU134" s="168">
        <f t="shared" si="72"/>
        <v>0</v>
      </c>
      <c r="AV134" s="178">
        <f t="shared" si="72"/>
        <v>0</v>
      </c>
      <c r="AW134" s="168">
        <f t="shared" si="72"/>
        <v>0</v>
      </c>
      <c r="AX134" s="178">
        <f t="shared" si="72"/>
        <v>0</v>
      </c>
      <c r="AY134" s="168">
        <f t="shared" si="72"/>
        <v>0</v>
      </c>
      <c r="AZ134" s="256"/>
    </row>
    <row r="135" spans="1:52" s="129" customFormat="1">
      <c r="A135" s="182"/>
      <c r="B135" s="184"/>
      <c r="C135" s="187"/>
      <c r="D135" s="190"/>
      <c r="E135" s="183"/>
      <c r="F135" s="182"/>
      <c r="G135" s="114"/>
      <c r="H135" s="83"/>
      <c r="I135" s="199"/>
      <c r="J135" s="83"/>
      <c r="K135" s="199"/>
      <c r="L135" s="83"/>
      <c r="M135" s="199"/>
      <c r="N135" s="83"/>
      <c r="O135" s="199"/>
      <c r="P135" s="89"/>
      <c r="Q135" s="83"/>
      <c r="R135" s="199"/>
      <c r="S135" s="83"/>
      <c r="T135" s="199"/>
      <c r="U135" s="83"/>
      <c r="V135" s="199"/>
      <c r="W135" s="83"/>
      <c r="X135" s="199"/>
      <c r="Y135" s="89"/>
      <c r="Z135" s="83"/>
      <c r="AA135" s="199"/>
      <c r="AB135" s="83"/>
      <c r="AC135" s="199"/>
      <c r="AD135" s="83"/>
      <c r="AE135" s="199"/>
      <c r="AF135" s="83"/>
      <c r="AG135" s="199"/>
      <c r="AH135" s="89"/>
      <c r="AI135" s="83"/>
      <c r="AJ135" s="199"/>
      <c r="AK135" s="83"/>
      <c r="AL135" s="199"/>
      <c r="AM135" s="83"/>
      <c r="AN135" s="199"/>
      <c r="AO135" s="83"/>
      <c r="AP135" s="199"/>
      <c r="AQ135" s="89"/>
      <c r="AR135" s="83"/>
      <c r="AS135" s="199"/>
      <c r="AT135" s="83"/>
      <c r="AU135" s="199"/>
      <c r="AV135" s="83"/>
      <c r="AW135" s="199"/>
      <c r="AX135" s="83"/>
      <c r="AY135" s="199"/>
      <c r="AZ135" s="85"/>
    </row>
    <row r="136" spans="1:52" s="31" customFormat="1">
      <c r="A136" s="182" t="s">
        <v>274</v>
      </c>
      <c r="B136" s="185">
        <v>713</v>
      </c>
      <c r="C136" s="188">
        <v>45470</v>
      </c>
      <c r="D136" s="190" t="s">
        <v>302</v>
      </c>
      <c r="E136" s="183" t="s">
        <v>284</v>
      </c>
      <c r="F136" s="182" t="s">
        <v>321</v>
      </c>
      <c r="G136" s="182" t="s">
        <v>57</v>
      </c>
      <c r="H136" s="83">
        <v>0</v>
      </c>
      <c r="I136" s="199">
        <v>0</v>
      </c>
      <c r="J136" s="83">
        <v>0</v>
      </c>
      <c r="K136" s="199">
        <v>0</v>
      </c>
      <c r="L136" s="83">
        <v>0</v>
      </c>
      <c r="M136" s="199">
        <v>0</v>
      </c>
      <c r="N136" s="83">
        <v>0</v>
      </c>
      <c r="O136" s="199">
        <v>0</v>
      </c>
      <c r="P136" s="89"/>
      <c r="Q136" s="83">
        <v>0</v>
      </c>
      <c r="R136" s="199">
        <v>0</v>
      </c>
      <c r="S136" s="83">
        <v>0</v>
      </c>
      <c r="T136" s="199">
        <v>0</v>
      </c>
      <c r="U136" s="83">
        <v>0</v>
      </c>
      <c r="V136" s="199">
        <v>0</v>
      </c>
      <c r="W136" s="83">
        <v>0</v>
      </c>
      <c r="X136" s="199">
        <v>0</v>
      </c>
      <c r="Y136" s="89"/>
      <c r="Z136" s="83">
        <v>0</v>
      </c>
      <c r="AA136" s="199">
        <v>0</v>
      </c>
      <c r="AB136" s="83">
        <v>0</v>
      </c>
      <c r="AC136" s="199">
        <v>0</v>
      </c>
      <c r="AD136" s="83">
        <v>0</v>
      </c>
      <c r="AE136" s="199">
        <v>0</v>
      </c>
      <c r="AF136" s="83">
        <v>0</v>
      </c>
      <c r="AG136" s="199">
        <v>0</v>
      </c>
      <c r="AH136" s="89"/>
      <c r="AI136" s="83">
        <v>0</v>
      </c>
      <c r="AJ136" s="199">
        <v>0</v>
      </c>
      <c r="AK136" s="83">
        <v>0</v>
      </c>
      <c r="AL136" s="199">
        <v>0</v>
      </c>
      <c r="AM136" s="83">
        <v>0</v>
      </c>
      <c r="AN136" s="199">
        <v>0</v>
      </c>
      <c r="AO136" s="83">
        <v>0</v>
      </c>
      <c r="AP136" s="199">
        <v>0</v>
      </c>
      <c r="AQ136" s="89"/>
      <c r="AR136" s="83">
        <v>0</v>
      </c>
      <c r="AS136" s="199">
        <v>0</v>
      </c>
      <c r="AT136" s="83">
        <v>0</v>
      </c>
      <c r="AU136" s="199">
        <v>0</v>
      </c>
      <c r="AV136" s="83">
        <v>0</v>
      </c>
      <c r="AW136" s="199">
        <v>0</v>
      </c>
      <c r="AX136" s="83">
        <v>0</v>
      </c>
      <c r="AY136" s="199">
        <v>0</v>
      </c>
    </row>
    <row r="137" spans="1:52" s="129" customFormat="1">
      <c r="A137" s="182" t="s">
        <v>106</v>
      </c>
      <c r="B137" s="185">
        <v>53</v>
      </c>
      <c r="C137" s="188">
        <v>45460</v>
      </c>
      <c r="D137" s="190" t="s">
        <v>97</v>
      </c>
      <c r="E137" s="183" t="s">
        <v>49</v>
      </c>
      <c r="F137" s="182" t="s">
        <v>107</v>
      </c>
      <c r="G137" s="183" t="s">
        <v>57</v>
      </c>
      <c r="H137" s="83">
        <v>9.1</v>
      </c>
      <c r="I137" s="199">
        <v>-1.1000000000000001</v>
      </c>
      <c r="J137" s="83" t="s">
        <v>21</v>
      </c>
      <c r="K137" s="199" t="s">
        <v>20</v>
      </c>
      <c r="L137" s="83">
        <v>2.4</v>
      </c>
      <c r="M137" s="199">
        <v>-0.2</v>
      </c>
      <c r="N137" s="83">
        <v>11.5</v>
      </c>
      <c r="O137" s="199">
        <v>-1.3</v>
      </c>
      <c r="P137" s="89"/>
      <c r="Q137" s="83">
        <v>7.2</v>
      </c>
      <c r="R137" s="199">
        <v>-1.1000000000000001</v>
      </c>
      <c r="S137" s="83" t="s">
        <v>21</v>
      </c>
      <c r="T137" s="199" t="s">
        <v>20</v>
      </c>
      <c r="U137" s="83">
        <v>1.9</v>
      </c>
      <c r="V137" s="199">
        <v>-0.2</v>
      </c>
      <c r="W137" s="83">
        <v>9.1</v>
      </c>
      <c r="X137" s="199">
        <v>-1.3</v>
      </c>
      <c r="Y137" s="89"/>
      <c r="Z137" s="83">
        <v>5.0999999999999996</v>
      </c>
      <c r="AA137" s="199">
        <v>-1.1000000000000001</v>
      </c>
      <c r="AB137" s="83" t="s">
        <v>21</v>
      </c>
      <c r="AC137" s="199" t="s">
        <v>20</v>
      </c>
      <c r="AD137" s="83">
        <v>1.4</v>
      </c>
      <c r="AE137" s="199">
        <v>-0.2</v>
      </c>
      <c r="AF137" s="83">
        <v>6.5</v>
      </c>
      <c r="AG137" s="199">
        <v>-1.3</v>
      </c>
      <c r="AH137" s="89"/>
      <c r="AI137" s="83">
        <v>2.9</v>
      </c>
      <c r="AJ137" s="199">
        <v>-1.1000000000000001</v>
      </c>
      <c r="AK137" s="83" t="s">
        <v>21</v>
      </c>
      <c r="AL137" s="199" t="s">
        <v>20</v>
      </c>
      <c r="AM137" s="83">
        <v>0.8</v>
      </c>
      <c r="AN137" s="199">
        <v>-0.2</v>
      </c>
      <c r="AO137" s="83">
        <v>3.7</v>
      </c>
      <c r="AP137" s="199">
        <v>-1.3</v>
      </c>
      <c r="AQ137" s="89"/>
      <c r="AR137" s="83">
        <v>0.8</v>
      </c>
      <c r="AS137" s="199">
        <v>-1.1000000000000001</v>
      </c>
      <c r="AT137" s="83" t="s">
        <v>21</v>
      </c>
      <c r="AU137" s="199" t="s">
        <v>20</v>
      </c>
      <c r="AV137" s="83">
        <v>0.2</v>
      </c>
      <c r="AW137" s="199">
        <v>-0.2</v>
      </c>
      <c r="AX137" s="83">
        <v>1</v>
      </c>
      <c r="AY137" s="199">
        <v>-1.3</v>
      </c>
      <c r="AZ137" s="85"/>
    </row>
    <row r="138" spans="1:52" s="129" customFormat="1">
      <c r="A138" s="182" t="s">
        <v>106</v>
      </c>
      <c r="B138" s="185">
        <v>196</v>
      </c>
      <c r="C138" s="188">
        <v>45460</v>
      </c>
      <c r="D138" s="190" t="s">
        <v>97</v>
      </c>
      <c r="E138" s="183" t="s">
        <v>49</v>
      </c>
      <c r="F138" s="182" t="s">
        <v>108</v>
      </c>
      <c r="G138" s="183" t="s">
        <v>57</v>
      </c>
      <c r="H138" s="83">
        <v>0</v>
      </c>
      <c r="I138" s="199">
        <v>0</v>
      </c>
      <c r="J138" s="83">
        <v>0</v>
      </c>
      <c r="K138" s="199">
        <v>0</v>
      </c>
      <c r="L138" s="83" t="s">
        <v>26</v>
      </c>
      <c r="M138" s="199" t="s">
        <v>26</v>
      </c>
      <c r="N138" s="83" t="s">
        <v>26</v>
      </c>
      <c r="O138" s="199" t="s">
        <v>26</v>
      </c>
      <c r="P138" s="89"/>
      <c r="Q138" s="83">
        <v>0</v>
      </c>
      <c r="R138" s="199">
        <v>0</v>
      </c>
      <c r="S138" s="83">
        <v>0</v>
      </c>
      <c r="T138" s="199">
        <v>0</v>
      </c>
      <c r="U138" s="83" t="s">
        <v>26</v>
      </c>
      <c r="V138" s="199" t="s">
        <v>26</v>
      </c>
      <c r="W138" s="83" t="s">
        <v>26</v>
      </c>
      <c r="X138" s="199" t="s">
        <v>26</v>
      </c>
      <c r="Y138" s="89"/>
      <c r="Z138" s="83">
        <v>0</v>
      </c>
      <c r="AA138" s="199">
        <v>0</v>
      </c>
      <c r="AB138" s="83">
        <v>0</v>
      </c>
      <c r="AC138" s="199">
        <v>0</v>
      </c>
      <c r="AD138" s="83" t="s">
        <v>26</v>
      </c>
      <c r="AE138" s="199" t="s">
        <v>26</v>
      </c>
      <c r="AF138" s="83" t="s">
        <v>26</v>
      </c>
      <c r="AG138" s="199" t="s">
        <v>26</v>
      </c>
      <c r="AH138" s="89"/>
      <c r="AI138" s="83">
        <v>0</v>
      </c>
      <c r="AJ138" s="199">
        <v>0</v>
      </c>
      <c r="AK138" s="83">
        <v>0</v>
      </c>
      <c r="AL138" s="199">
        <v>0</v>
      </c>
      <c r="AM138" s="83" t="s">
        <v>26</v>
      </c>
      <c r="AN138" s="199" t="s">
        <v>26</v>
      </c>
      <c r="AO138" s="83" t="s">
        <v>26</v>
      </c>
      <c r="AP138" s="199" t="s">
        <v>26</v>
      </c>
      <c r="AQ138" s="89"/>
      <c r="AR138" s="83">
        <v>0</v>
      </c>
      <c r="AS138" s="199">
        <v>0</v>
      </c>
      <c r="AT138" s="83">
        <v>0</v>
      </c>
      <c r="AU138" s="199">
        <v>0</v>
      </c>
      <c r="AV138" s="83" t="s">
        <v>26</v>
      </c>
      <c r="AW138" s="199" t="s">
        <v>26</v>
      </c>
      <c r="AX138" s="83" t="s">
        <v>26</v>
      </c>
      <c r="AY138" s="199" t="s">
        <v>26</v>
      </c>
      <c r="AZ138" s="85"/>
    </row>
    <row r="139" spans="1:52" s="129" customFormat="1">
      <c r="A139" s="182" t="s">
        <v>106</v>
      </c>
      <c r="B139" s="185">
        <v>339</v>
      </c>
      <c r="C139" s="188">
        <v>45460</v>
      </c>
      <c r="D139" s="190" t="s">
        <v>97</v>
      </c>
      <c r="E139" s="183" t="s">
        <v>49</v>
      </c>
      <c r="F139" s="182" t="s">
        <v>101</v>
      </c>
      <c r="G139" s="183" t="s">
        <v>57</v>
      </c>
      <c r="H139" s="83">
        <v>-76.7</v>
      </c>
      <c r="I139" s="199">
        <v>0</v>
      </c>
      <c r="J139" s="83" t="s">
        <v>20</v>
      </c>
      <c r="K139" s="199">
        <v>0</v>
      </c>
      <c r="L139" s="83">
        <v>-20.5</v>
      </c>
      <c r="M139" s="199">
        <v>0</v>
      </c>
      <c r="N139" s="83">
        <v>-97.2</v>
      </c>
      <c r="O139" s="199">
        <v>0</v>
      </c>
      <c r="P139" s="89"/>
      <c r="Q139" s="83">
        <v>0</v>
      </c>
      <c r="R139" s="199">
        <v>0</v>
      </c>
      <c r="S139" s="83">
        <v>0</v>
      </c>
      <c r="T139" s="199">
        <v>0</v>
      </c>
      <c r="U139" s="83">
        <v>0</v>
      </c>
      <c r="V139" s="199">
        <v>0</v>
      </c>
      <c r="W139" s="83">
        <v>0</v>
      </c>
      <c r="X139" s="199">
        <v>0</v>
      </c>
      <c r="Y139" s="89"/>
      <c r="Z139" s="83">
        <v>0</v>
      </c>
      <c r="AA139" s="199">
        <v>0</v>
      </c>
      <c r="AB139" s="83">
        <v>0</v>
      </c>
      <c r="AC139" s="199">
        <v>0</v>
      </c>
      <c r="AD139" s="83">
        <v>0</v>
      </c>
      <c r="AE139" s="199">
        <v>0</v>
      </c>
      <c r="AF139" s="83">
        <v>0</v>
      </c>
      <c r="AG139" s="199">
        <v>0</v>
      </c>
      <c r="AH139" s="89"/>
      <c r="AI139" s="83">
        <v>0</v>
      </c>
      <c r="AJ139" s="199">
        <v>0</v>
      </c>
      <c r="AK139" s="83">
        <v>0</v>
      </c>
      <c r="AL139" s="199">
        <v>0</v>
      </c>
      <c r="AM139" s="83">
        <v>0</v>
      </c>
      <c r="AN139" s="199">
        <v>0</v>
      </c>
      <c r="AO139" s="83">
        <v>0</v>
      </c>
      <c r="AP139" s="199">
        <v>0</v>
      </c>
      <c r="AQ139" s="89"/>
      <c r="AR139" s="83">
        <v>0</v>
      </c>
      <c r="AS139" s="199">
        <v>0</v>
      </c>
      <c r="AT139" s="83">
        <v>0</v>
      </c>
      <c r="AU139" s="199">
        <v>0</v>
      </c>
      <c r="AV139" s="83">
        <v>0</v>
      </c>
      <c r="AW139" s="199">
        <v>0</v>
      </c>
      <c r="AX139" s="83">
        <v>0</v>
      </c>
      <c r="AY139" s="199">
        <v>0</v>
      </c>
      <c r="AZ139" s="85"/>
    </row>
    <row r="140" spans="1:52" s="129" customFormat="1">
      <c r="A140" s="182" t="s">
        <v>106</v>
      </c>
      <c r="B140" s="185">
        <v>352</v>
      </c>
      <c r="C140" s="188">
        <v>45460</v>
      </c>
      <c r="D140" s="190" t="s">
        <v>97</v>
      </c>
      <c r="E140" s="183" t="s">
        <v>49</v>
      </c>
      <c r="F140" s="182" t="s">
        <v>100</v>
      </c>
      <c r="G140" s="183" t="s">
        <v>57</v>
      </c>
      <c r="H140" s="83">
        <v>-63.3</v>
      </c>
      <c r="I140" s="199">
        <v>0</v>
      </c>
      <c r="J140" s="83" t="s">
        <v>20</v>
      </c>
      <c r="K140" s="199">
        <v>0</v>
      </c>
      <c r="L140" s="83">
        <v>-16.899999999999999</v>
      </c>
      <c r="M140" s="199">
        <v>0</v>
      </c>
      <c r="N140" s="83">
        <v>-80.2</v>
      </c>
      <c r="O140" s="199">
        <v>0</v>
      </c>
      <c r="P140" s="89"/>
      <c r="Q140" s="83">
        <v>0</v>
      </c>
      <c r="R140" s="199">
        <v>0</v>
      </c>
      <c r="S140" s="83">
        <v>0</v>
      </c>
      <c r="T140" s="199">
        <v>0</v>
      </c>
      <c r="U140" s="83">
        <v>0</v>
      </c>
      <c r="V140" s="199">
        <v>0</v>
      </c>
      <c r="W140" s="83">
        <v>0</v>
      </c>
      <c r="X140" s="199">
        <v>0</v>
      </c>
      <c r="Y140" s="89"/>
      <c r="Z140" s="83">
        <v>0</v>
      </c>
      <c r="AA140" s="199">
        <v>0</v>
      </c>
      <c r="AB140" s="83">
        <v>0</v>
      </c>
      <c r="AC140" s="199">
        <v>0</v>
      </c>
      <c r="AD140" s="83">
        <v>0</v>
      </c>
      <c r="AE140" s="199">
        <v>0</v>
      </c>
      <c r="AF140" s="83">
        <v>0</v>
      </c>
      <c r="AG140" s="199">
        <v>0</v>
      </c>
      <c r="AH140" s="89"/>
      <c r="AI140" s="83">
        <v>0</v>
      </c>
      <c r="AJ140" s="199">
        <v>0</v>
      </c>
      <c r="AK140" s="83">
        <v>0</v>
      </c>
      <c r="AL140" s="199">
        <v>0</v>
      </c>
      <c r="AM140" s="83">
        <v>0</v>
      </c>
      <c r="AN140" s="199">
        <v>0</v>
      </c>
      <c r="AO140" s="83">
        <v>0</v>
      </c>
      <c r="AP140" s="199">
        <v>0</v>
      </c>
      <c r="AQ140" s="89"/>
      <c r="AR140" s="83">
        <v>0</v>
      </c>
      <c r="AS140" s="199">
        <v>0</v>
      </c>
      <c r="AT140" s="83">
        <v>0</v>
      </c>
      <c r="AU140" s="199">
        <v>0</v>
      </c>
      <c r="AV140" s="83">
        <v>0</v>
      </c>
      <c r="AW140" s="199">
        <v>0</v>
      </c>
      <c r="AX140" s="83">
        <v>0</v>
      </c>
      <c r="AY140" s="199">
        <v>0</v>
      </c>
      <c r="AZ140" s="85"/>
    </row>
    <row r="141" spans="1:52">
      <c r="A141" s="182" t="s">
        <v>106</v>
      </c>
      <c r="B141" s="185">
        <v>388</v>
      </c>
      <c r="C141" s="188">
        <v>45460</v>
      </c>
      <c r="D141" s="190" t="s">
        <v>97</v>
      </c>
      <c r="E141" s="183" t="s">
        <v>49</v>
      </c>
      <c r="F141" s="182" t="s">
        <v>99</v>
      </c>
      <c r="G141" s="183" t="s">
        <v>57</v>
      </c>
      <c r="H141" s="83">
        <v>-0.7</v>
      </c>
      <c r="I141" s="199">
        <v>-0.7</v>
      </c>
      <c r="J141" s="83" t="s">
        <v>20</v>
      </c>
      <c r="K141" s="199" t="s">
        <v>20</v>
      </c>
      <c r="L141" s="83">
        <v>-0.2</v>
      </c>
      <c r="M141" s="199">
        <v>-0.2</v>
      </c>
      <c r="N141" s="83">
        <v>-0.9</v>
      </c>
      <c r="O141" s="199">
        <v>-0.9</v>
      </c>
      <c r="P141" s="89"/>
      <c r="Q141" s="83">
        <v>-0.7</v>
      </c>
      <c r="R141" s="199">
        <v>-0.7</v>
      </c>
      <c r="S141" s="83" t="s">
        <v>20</v>
      </c>
      <c r="T141" s="199" t="s">
        <v>20</v>
      </c>
      <c r="U141" s="83">
        <v>-0.2</v>
      </c>
      <c r="V141" s="199">
        <v>-0.2</v>
      </c>
      <c r="W141" s="83">
        <v>-0.9</v>
      </c>
      <c r="X141" s="199">
        <v>-0.9</v>
      </c>
      <c r="Y141" s="89"/>
      <c r="Z141" s="83">
        <v>-0.7</v>
      </c>
      <c r="AA141" s="199">
        <v>-0.7</v>
      </c>
      <c r="AB141" s="83" t="s">
        <v>20</v>
      </c>
      <c r="AC141" s="199" t="s">
        <v>20</v>
      </c>
      <c r="AD141" s="83">
        <v>-0.2</v>
      </c>
      <c r="AE141" s="199">
        <v>-0.2</v>
      </c>
      <c r="AF141" s="83">
        <v>-0.9</v>
      </c>
      <c r="AG141" s="199">
        <v>-0.9</v>
      </c>
      <c r="AH141" s="89"/>
      <c r="AI141" s="83">
        <v>-0.7</v>
      </c>
      <c r="AJ141" s="199">
        <v>-0.7</v>
      </c>
      <c r="AK141" s="83" t="s">
        <v>20</v>
      </c>
      <c r="AL141" s="199" t="s">
        <v>20</v>
      </c>
      <c r="AM141" s="83">
        <v>-0.2</v>
      </c>
      <c r="AN141" s="199">
        <v>-0.2</v>
      </c>
      <c r="AO141" s="83">
        <v>-0.9</v>
      </c>
      <c r="AP141" s="199">
        <v>-0.9</v>
      </c>
      <c r="AQ141" s="89"/>
      <c r="AR141" s="83">
        <v>-0.7</v>
      </c>
      <c r="AS141" s="199">
        <v>-0.7</v>
      </c>
      <c r="AT141" s="83" t="s">
        <v>20</v>
      </c>
      <c r="AU141" s="199" t="s">
        <v>20</v>
      </c>
      <c r="AV141" s="83">
        <v>-0.2</v>
      </c>
      <c r="AW141" s="199">
        <v>-0.2</v>
      </c>
      <c r="AX141" s="83">
        <v>-0.9</v>
      </c>
      <c r="AY141" s="199">
        <v>-0.9</v>
      </c>
    </row>
    <row r="142" spans="1:52">
      <c r="A142" s="182" t="s">
        <v>106</v>
      </c>
      <c r="B142" s="185">
        <v>403</v>
      </c>
      <c r="C142" s="188">
        <v>45460</v>
      </c>
      <c r="D142" s="190" t="s">
        <v>97</v>
      </c>
      <c r="E142" s="183" t="s">
        <v>49</v>
      </c>
      <c r="F142" s="182" t="s">
        <v>102</v>
      </c>
      <c r="G142" s="183" t="s">
        <v>57</v>
      </c>
      <c r="H142" s="83">
        <v>-15.7</v>
      </c>
      <c r="I142" s="199">
        <v>0</v>
      </c>
      <c r="J142" s="83" t="s">
        <v>20</v>
      </c>
      <c r="K142" s="199">
        <v>0</v>
      </c>
      <c r="L142" s="83">
        <v>-4.0999999999999996</v>
      </c>
      <c r="M142" s="199">
        <v>0</v>
      </c>
      <c r="N142" s="83">
        <v>-19.8</v>
      </c>
      <c r="O142" s="199">
        <v>0</v>
      </c>
      <c r="P142" s="89"/>
      <c r="Q142" s="83">
        <v>0</v>
      </c>
      <c r="R142" s="199">
        <v>0</v>
      </c>
      <c r="S142" s="83">
        <v>0</v>
      </c>
      <c r="T142" s="199">
        <v>0</v>
      </c>
      <c r="U142" s="83">
        <v>0</v>
      </c>
      <c r="V142" s="199">
        <v>0</v>
      </c>
      <c r="W142" s="83">
        <v>0</v>
      </c>
      <c r="X142" s="199">
        <v>0</v>
      </c>
      <c r="Y142" s="89"/>
      <c r="Z142" s="83">
        <v>0</v>
      </c>
      <c r="AA142" s="199">
        <v>0</v>
      </c>
      <c r="AB142" s="83">
        <v>0</v>
      </c>
      <c r="AC142" s="199">
        <v>0</v>
      </c>
      <c r="AD142" s="83">
        <v>0</v>
      </c>
      <c r="AE142" s="199">
        <v>0</v>
      </c>
      <c r="AF142" s="83">
        <v>0</v>
      </c>
      <c r="AG142" s="199">
        <v>0</v>
      </c>
      <c r="AH142" s="89"/>
      <c r="AI142" s="83">
        <v>0</v>
      </c>
      <c r="AJ142" s="199">
        <v>0</v>
      </c>
      <c r="AK142" s="83">
        <v>0</v>
      </c>
      <c r="AL142" s="199">
        <v>0</v>
      </c>
      <c r="AM142" s="83">
        <v>0</v>
      </c>
      <c r="AN142" s="199">
        <v>0</v>
      </c>
      <c r="AO142" s="83">
        <v>0</v>
      </c>
      <c r="AP142" s="199">
        <v>0</v>
      </c>
      <c r="AQ142" s="89"/>
      <c r="AR142" s="83">
        <v>0</v>
      </c>
      <c r="AS142" s="199">
        <v>0</v>
      </c>
      <c r="AT142" s="83">
        <v>0</v>
      </c>
      <c r="AU142" s="199">
        <v>0</v>
      </c>
      <c r="AV142" s="83">
        <v>0</v>
      </c>
      <c r="AW142" s="199">
        <v>0</v>
      </c>
      <c r="AX142" s="83">
        <v>0</v>
      </c>
      <c r="AY142" s="199">
        <v>0</v>
      </c>
    </row>
    <row r="143" spans="1:52">
      <c r="A143" s="182" t="s">
        <v>106</v>
      </c>
      <c r="B143" s="185">
        <v>426</v>
      </c>
      <c r="C143" s="188">
        <v>45460</v>
      </c>
      <c r="D143" s="190">
        <v>7073</v>
      </c>
      <c r="E143" s="183" t="s">
        <v>49</v>
      </c>
      <c r="F143" s="182" t="s">
        <v>103</v>
      </c>
      <c r="G143" s="183" t="s">
        <v>57</v>
      </c>
      <c r="H143" s="83">
        <v>0</v>
      </c>
      <c r="I143" s="199">
        <v>-27.5</v>
      </c>
      <c r="J143" s="83">
        <v>0</v>
      </c>
      <c r="K143" s="199">
        <v>0</v>
      </c>
      <c r="L143" s="83">
        <v>0</v>
      </c>
      <c r="M143" s="199">
        <v>0</v>
      </c>
      <c r="N143" s="83">
        <v>0</v>
      </c>
      <c r="O143" s="199">
        <v>-27.5</v>
      </c>
      <c r="P143" s="89"/>
      <c r="Q143" s="83">
        <v>-27.5</v>
      </c>
      <c r="R143" s="199">
        <v>-27.5</v>
      </c>
      <c r="S143" s="83">
        <v>0</v>
      </c>
      <c r="T143" s="199">
        <v>0</v>
      </c>
      <c r="U143" s="83">
        <v>0</v>
      </c>
      <c r="V143" s="199">
        <v>0</v>
      </c>
      <c r="W143" s="83">
        <v>-27.5</v>
      </c>
      <c r="X143" s="199">
        <v>-27.5</v>
      </c>
      <c r="Y143" s="89"/>
      <c r="Z143" s="83">
        <v>-27.5</v>
      </c>
      <c r="AA143" s="199">
        <v>-27.5</v>
      </c>
      <c r="AB143" s="83">
        <v>0</v>
      </c>
      <c r="AC143" s="199">
        <v>0</v>
      </c>
      <c r="AD143" s="83">
        <v>0</v>
      </c>
      <c r="AE143" s="199">
        <v>0</v>
      </c>
      <c r="AF143" s="83">
        <v>-27.5</v>
      </c>
      <c r="AG143" s="199">
        <v>-27.5</v>
      </c>
      <c r="AH143" s="89"/>
      <c r="AI143" s="83">
        <v>-27.5</v>
      </c>
      <c r="AJ143" s="199">
        <v>-27.5</v>
      </c>
      <c r="AK143" s="83">
        <v>0</v>
      </c>
      <c r="AL143" s="199">
        <v>0</v>
      </c>
      <c r="AM143" s="83">
        <v>0</v>
      </c>
      <c r="AN143" s="199">
        <v>0</v>
      </c>
      <c r="AO143" s="83">
        <v>-27.5</v>
      </c>
      <c r="AP143" s="199">
        <v>-27.5</v>
      </c>
      <c r="AQ143" s="89"/>
      <c r="AR143" s="83">
        <v>-27.5</v>
      </c>
      <c r="AS143" s="199">
        <v>-27.5</v>
      </c>
      <c r="AT143" s="83">
        <v>0</v>
      </c>
      <c r="AU143" s="199">
        <v>0</v>
      </c>
      <c r="AV143" s="83">
        <v>0</v>
      </c>
      <c r="AW143" s="199">
        <v>0</v>
      </c>
      <c r="AX143" s="83">
        <v>-27.5</v>
      </c>
      <c r="AY143" s="199">
        <v>-27.5</v>
      </c>
    </row>
    <row r="144" spans="1:52">
      <c r="A144" s="182" t="s">
        <v>106</v>
      </c>
      <c r="B144" s="185">
        <v>538</v>
      </c>
      <c r="C144" s="188">
        <v>45434</v>
      </c>
      <c r="D144" s="190" t="s">
        <v>97</v>
      </c>
      <c r="E144" s="183" t="s">
        <v>49</v>
      </c>
      <c r="F144" s="182" t="s">
        <v>155</v>
      </c>
      <c r="G144" s="166" t="s">
        <v>57</v>
      </c>
      <c r="H144" s="83">
        <v>-1</v>
      </c>
      <c r="I144" s="199">
        <v>-1</v>
      </c>
      <c r="J144" s="83">
        <v>0</v>
      </c>
      <c r="K144" s="199">
        <v>0</v>
      </c>
      <c r="L144" s="83">
        <v>0</v>
      </c>
      <c r="M144" s="199">
        <v>0</v>
      </c>
      <c r="N144" s="83">
        <v>-1</v>
      </c>
      <c r="O144" s="199">
        <v>-1</v>
      </c>
      <c r="P144" s="89"/>
      <c r="Q144" s="83">
        <v>-1</v>
      </c>
      <c r="R144" s="199">
        <v>-1</v>
      </c>
      <c r="S144" s="83">
        <v>0</v>
      </c>
      <c r="T144" s="199">
        <v>0</v>
      </c>
      <c r="U144" s="83">
        <v>0</v>
      </c>
      <c r="V144" s="199">
        <v>0</v>
      </c>
      <c r="W144" s="83">
        <v>-1</v>
      </c>
      <c r="X144" s="199">
        <v>-1</v>
      </c>
      <c r="Y144" s="89"/>
      <c r="Z144" s="83">
        <v>-1</v>
      </c>
      <c r="AA144" s="199">
        <v>-1</v>
      </c>
      <c r="AB144" s="83">
        <v>0</v>
      </c>
      <c r="AC144" s="199">
        <v>0</v>
      </c>
      <c r="AD144" s="83">
        <v>0</v>
      </c>
      <c r="AE144" s="199">
        <v>0</v>
      </c>
      <c r="AF144" s="83">
        <v>-1</v>
      </c>
      <c r="AG144" s="199">
        <v>-1</v>
      </c>
      <c r="AH144" s="89"/>
      <c r="AI144" s="83">
        <v>-1</v>
      </c>
      <c r="AJ144" s="199">
        <v>-1</v>
      </c>
      <c r="AK144" s="83">
        <v>0</v>
      </c>
      <c r="AL144" s="199">
        <v>0</v>
      </c>
      <c r="AM144" s="83">
        <v>0</v>
      </c>
      <c r="AN144" s="199">
        <v>0</v>
      </c>
      <c r="AO144" s="83">
        <v>-1</v>
      </c>
      <c r="AP144" s="199">
        <v>-1</v>
      </c>
      <c r="AQ144" s="89"/>
      <c r="AR144" s="83">
        <v>-1</v>
      </c>
      <c r="AS144" s="199">
        <v>-1</v>
      </c>
      <c r="AT144" s="83">
        <v>0</v>
      </c>
      <c r="AU144" s="199">
        <v>0</v>
      </c>
      <c r="AV144" s="83">
        <v>0</v>
      </c>
      <c r="AW144" s="199">
        <v>0</v>
      </c>
      <c r="AX144" s="83">
        <v>-1</v>
      </c>
      <c r="AY144" s="199">
        <v>-1</v>
      </c>
    </row>
    <row r="145" spans="1:53">
      <c r="A145" s="182" t="s">
        <v>106</v>
      </c>
      <c r="B145" s="185">
        <v>606</v>
      </c>
      <c r="C145" s="188">
        <v>45460</v>
      </c>
      <c r="D145" s="190" t="s">
        <v>97</v>
      </c>
      <c r="E145" s="183" t="s">
        <v>49</v>
      </c>
      <c r="F145" s="182" t="s">
        <v>271</v>
      </c>
      <c r="G145" s="166" t="s">
        <v>57</v>
      </c>
      <c r="H145" s="83" t="s">
        <v>26</v>
      </c>
      <c r="I145" s="199" t="s">
        <v>26</v>
      </c>
      <c r="J145" s="83" t="s">
        <v>26</v>
      </c>
      <c r="K145" s="199" t="s">
        <v>26</v>
      </c>
      <c r="L145" s="83" t="s">
        <v>26</v>
      </c>
      <c r="M145" s="199" t="s">
        <v>26</v>
      </c>
      <c r="N145" s="83" t="s">
        <v>26</v>
      </c>
      <c r="O145" s="199" t="s">
        <v>26</v>
      </c>
      <c r="P145" s="89"/>
      <c r="Q145" s="83" t="s">
        <v>26</v>
      </c>
      <c r="R145" s="199" t="s">
        <v>26</v>
      </c>
      <c r="S145" s="83" t="s">
        <v>26</v>
      </c>
      <c r="T145" s="199" t="s">
        <v>26</v>
      </c>
      <c r="U145" s="83" t="s">
        <v>26</v>
      </c>
      <c r="V145" s="199" t="s">
        <v>26</v>
      </c>
      <c r="W145" s="83" t="s">
        <v>26</v>
      </c>
      <c r="X145" s="199" t="s">
        <v>26</v>
      </c>
      <c r="Y145" s="89"/>
      <c r="Z145" s="83" t="s">
        <v>26</v>
      </c>
      <c r="AA145" s="199" t="s">
        <v>26</v>
      </c>
      <c r="AB145" s="83" t="s">
        <v>26</v>
      </c>
      <c r="AC145" s="199" t="s">
        <v>26</v>
      </c>
      <c r="AD145" s="83" t="s">
        <v>26</v>
      </c>
      <c r="AE145" s="199" t="s">
        <v>26</v>
      </c>
      <c r="AF145" s="83" t="s">
        <v>26</v>
      </c>
      <c r="AG145" s="199" t="s">
        <v>26</v>
      </c>
      <c r="AH145" s="89"/>
      <c r="AI145" s="83" t="s">
        <v>26</v>
      </c>
      <c r="AJ145" s="199" t="s">
        <v>26</v>
      </c>
      <c r="AK145" s="83" t="s">
        <v>26</v>
      </c>
      <c r="AL145" s="199" t="s">
        <v>26</v>
      </c>
      <c r="AM145" s="83" t="s">
        <v>26</v>
      </c>
      <c r="AN145" s="199" t="s">
        <v>26</v>
      </c>
      <c r="AO145" s="83" t="s">
        <v>26</v>
      </c>
      <c r="AP145" s="199" t="s">
        <v>26</v>
      </c>
      <c r="AQ145" s="89"/>
      <c r="AR145" s="83" t="s">
        <v>26</v>
      </c>
      <c r="AS145" s="199" t="s">
        <v>26</v>
      </c>
      <c r="AT145" s="83" t="s">
        <v>26</v>
      </c>
      <c r="AU145" s="199" t="s">
        <v>26</v>
      </c>
      <c r="AV145" s="83" t="s">
        <v>26</v>
      </c>
      <c r="AW145" s="199" t="s">
        <v>26</v>
      </c>
      <c r="AX145" s="83" t="s">
        <v>26</v>
      </c>
      <c r="AY145" s="199" t="s">
        <v>26</v>
      </c>
    </row>
    <row r="146" spans="1:53">
      <c r="A146" s="182" t="s">
        <v>106</v>
      </c>
      <c r="B146" s="185">
        <v>607</v>
      </c>
      <c r="C146" s="188">
        <v>45460</v>
      </c>
      <c r="D146" s="190" t="s">
        <v>97</v>
      </c>
      <c r="E146" s="183" t="s">
        <v>49</v>
      </c>
      <c r="F146" s="182" t="s">
        <v>272</v>
      </c>
      <c r="G146" s="166" t="s">
        <v>57</v>
      </c>
      <c r="H146" s="83" t="s">
        <v>24</v>
      </c>
      <c r="I146" s="199" t="s">
        <v>24</v>
      </c>
      <c r="J146" s="83" t="s">
        <v>24</v>
      </c>
      <c r="K146" s="199" t="s">
        <v>24</v>
      </c>
      <c r="L146" s="83" t="s">
        <v>24</v>
      </c>
      <c r="M146" s="199" t="s">
        <v>24</v>
      </c>
      <c r="N146" s="83" t="s">
        <v>24</v>
      </c>
      <c r="O146" s="199" t="s">
        <v>24</v>
      </c>
      <c r="P146" s="89"/>
      <c r="Q146" s="83" t="s">
        <v>24</v>
      </c>
      <c r="R146" s="199" t="s">
        <v>24</v>
      </c>
      <c r="S146" s="83" t="s">
        <v>24</v>
      </c>
      <c r="T146" s="199" t="s">
        <v>24</v>
      </c>
      <c r="U146" s="83" t="s">
        <v>24</v>
      </c>
      <c r="V146" s="199" t="s">
        <v>24</v>
      </c>
      <c r="W146" s="83" t="s">
        <v>24</v>
      </c>
      <c r="X146" s="199" t="s">
        <v>24</v>
      </c>
      <c r="Y146" s="89"/>
      <c r="Z146" s="83" t="s">
        <v>24</v>
      </c>
      <c r="AA146" s="199" t="s">
        <v>24</v>
      </c>
      <c r="AB146" s="83" t="s">
        <v>24</v>
      </c>
      <c r="AC146" s="199" t="s">
        <v>24</v>
      </c>
      <c r="AD146" s="83" t="s">
        <v>24</v>
      </c>
      <c r="AE146" s="199" t="s">
        <v>24</v>
      </c>
      <c r="AF146" s="83" t="s">
        <v>24</v>
      </c>
      <c r="AG146" s="199" t="s">
        <v>24</v>
      </c>
      <c r="AH146" s="89"/>
      <c r="AI146" s="83" t="s">
        <v>24</v>
      </c>
      <c r="AJ146" s="199" t="s">
        <v>24</v>
      </c>
      <c r="AK146" s="83" t="s">
        <v>24</v>
      </c>
      <c r="AL146" s="199" t="s">
        <v>24</v>
      </c>
      <c r="AM146" s="83" t="s">
        <v>24</v>
      </c>
      <c r="AN146" s="199" t="s">
        <v>24</v>
      </c>
      <c r="AO146" s="83" t="s">
        <v>24</v>
      </c>
      <c r="AP146" s="199" t="s">
        <v>24</v>
      </c>
      <c r="AQ146" s="89"/>
      <c r="AR146" s="83" t="s">
        <v>24</v>
      </c>
      <c r="AS146" s="199" t="s">
        <v>24</v>
      </c>
      <c r="AT146" s="83" t="s">
        <v>24</v>
      </c>
      <c r="AU146" s="199" t="s">
        <v>24</v>
      </c>
      <c r="AV146" s="83" t="s">
        <v>24</v>
      </c>
      <c r="AW146" s="199" t="s">
        <v>24</v>
      </c>
      <c r="AX146" s="83" t="s">
        <v>24</v>
      </c>
      <c r="AY146" s="199" t="s">
        <v>24</v>
      </c>
    </row>
    <row r="147" spans="1:53">
      <c r="A147" s="182" t="s">
        <v>106</v>
      </c>
      <c r="B147" s="185">
        <v>621</v>
      </c>
      <c r="C147" s="188">
        <v>45460</v>
      </c>
      <c r="D147" s="190" t="s">
        <v>97</v>
      </c>
      <c r="E147" s="183" t="s">
        <v>49</v>
      </c>
      <c r="F147" s="182" t="s">
        <v>247</v>
      </c>
      <c r="G147" s="166" t="s">
        <v>57</v>
      </c>
      <c r="H147" s="83">
        <v>0</v>
      </c>
      <c r="I147" s="199">
        <v>0</v>
      </c>
      <c r="J147" s="83">
        <v>0</v>
      </c>
      <c r="K147" s="199">
        <v>0</v>
      </c>
      <c r="L147" s="83">
        <v>0</v>
      </c>
      <c r="M147" s="199">
        <v>0</v>
      </c>
      <c r="N147" s="83">
        <v>0</v>
      </c>
      <c r="O147" s="199">
        <v>0</v>
      </c>
      <c r="P147" s="89"/>
      <c r="Q147" s="83">
        <v>0</v>
      </c>
      <c r="R147" s="199">
        <v>0</v>
      </c>
      <c r="S147" s="83">
        <v>0</v>
      </c>
      <c r="T147" s="199">
        <v>0</v>
      </c>
      <c r="U147" s="83">
        <v>0</v>
      </c>
      <c r="V147" s="199">
        <v>0</v>
      </c>
      <c r="W147" s="83">
        <v>0</v>
      </c>
      <c r="X147" s="199">
        <v>0</v>
      </c>
      <c r="Y147" s="89"/>
      <c r="Z147" s="83">
        <v>0</v>
      </c>
      <c r="AA147" s="199">
        <v>0</v>
      </c>
      <c r="AB147" s="83">
        <v>0</v>
      </c>
      <c r="AC147" s="199">
        <v>0</v>
      </c>
      <c r="AD147" s="83">
        <v>0</v>
      </c>
      <c r="AE147" s="199">
        <v>0</v>
      </c>
      <c r="AF147" s="83">
        <v>0</v>
      </c>
      <c r="AG147" s="199">
        <v>0</v>
      </c>
      <c r="AH147" s="89"/>
      <c r="AI147" s="83">
        <v>0</v>
      </c>
      <c r="AJ147" s="199">
        <v>0</v>
      </c>
      <c r="AK147" s="83">
        <v>0</v>
      </c>
      <c r="AL147" s="199">
        <v>0</v>
      </c>
      <c r="AM147" s="83">
        <v>0</v>
      </c>
      <c r="AN147" s="199">
        <v>0</v>
      </c>
      <c r="AO147" s="83">
        <v>0</v>
      </c>
      <c r="AP147" s="199">
        <v>0</v>
      </c>
      <c r="AQ147" s="89"/>
      <c r="AR147" s="83">
        <v>0</v>
      </c>
      <c r="AS147" s="199">
        <v>0</v>
      </c>
      <c r="AT147" s="83">
        <v>0</v>
      </c>
      <c r="AU147" s="199">
        <v>0</v>
      </c>
      <c r="AV147" s="83">
        <v>0</v>
      </c>
      <c r="AW147" s="199">
        <v>0</v>
      </c>
      <c r="AX147" s="83">
        <v>0</v>
      </c>
      <c r="AY147" s="199">
        <v>0</v>
      </c>
    </row>
    <row r="148" spans="1:53">
      <c r="A148" s="182" t="s">
        <v>106</v>
      </c>
      <c r="B148" s="185">
        <v>687</v>
      </c>
      <c r="C148" s="188">
        <v>45460</v>
      </c>
      <c r="D148" s="190" t="s">
        <v>97</v>
      </c>
      <c r="E148" s="183" t="s">
        <v>49</v>
      </c>
      <c r="F148" s="182" t="s">
        <v>246</v>
      </c>
      <c r="G148" s="166" t="s">
        <v>57</v>
      </c>
      <c r="H148" s="83">
        <v>-72.5</v>
      </c>
      <c r="I148" s="199">
        <v>0</v>
      </c>
      <c r="J148" s="83" t="s">
        <v>20</v>
      </c>
      <c r="K148" s="199">
        <v>0</v>
      </c>
      <c r="L148" s="83">
        <v>-19.3</v>
      </c>
      <c r="M148" s="199">
        <v>0</v>
      </c>
      <c r="N148" s="83">
        <v>-91.8</v>
      </c>
      <c r="O148" s="199">
        <v>0</v>
      </c>
      <c r="P148" s="89"/>
      <c r="Q148" s="83">
        <v>0</v>
      </c>
      <c r="R148" s="199">
        <v>0</v>
      </c>
      <c r="S148" s="83">
        <v>0</v>
      </c>
      <c r="T148" s="199">
        <v>0</v>
      </c>
      <c r="U148" s="83">
        <v>0</v>
      </c>
      <c r="V148" s="199">
        <v>0</v>
      </c>
      <c r="W148" s="83">
        <v>0</v>
      </c>
      <c r="X148" s="199">
        <v>0</v>
      </c>
      <c r="Y148" s="89"/>
      <c r="Z148" s="83">
        <v>0</v>
      </c>
      <c r="AA148" s="199">
        <v>0</v>
      </c>
      <c r="AB148" s="83">
        <v>0</v>
      </c>
      <c r="AC148" s="199">
        <v>0</v>
      </c>
      <c r="AD148" s="83">
        <v>0</v>
      </c>
      <c r="AE148" s="199">
        <v>0</v>
      </c>
      <c r="AF148" s="83">
        <v>0</v>
      </c>
      <c r="AG148" s="199">
        <v>0</v>
      </c>
      <c r="AH148" s="89"/>
      <c r="AI148" s="83">
        <v>0</v>
      </c>
      <c r="AJ148" s="199">
        <v>0</v>
      </c>
      <c r="AK148" s="83">
        <v>0</v>
      </c>
      <c r="AL148" s="199">
        <v>0</v>
      </c>
      <c r="AM148" s="83">
        <v>0</v>
      </c>
      <c r="AN148" s="199">
        <v>0</v>
      </c>
      <c r="AO148" s="83">
        <v>0</v>
      </c>
      <c r="AP148" s="199">
        <v>0</v>
      </c>
      <c r="AQ148" s="89"/>
      <c r="AR148" s="83">
        <v>0</v>
      </c>
      <c r="AS148" s="199">
        <v>0</v>
      </c>
      <c r="AT148" s="83">
        <v>0</v>
      </c>
      <c r="AU148" s="199">
        <v>0</v>
      </c>
      <c r="AV148" s="83">
        <v>0</v>
      </c>
      <c r="AW148" s="199">
        <v>0</v>
      </c>
      <c r="AX148" s="83">
        <v>0</v>
      </c>
      <c r="AY148" s="199">
        <v>0</v>
      </c>
    </row>
    <row r="149" spans="1:53">
      <c r="A149" s="182"/>
      <c r="B149" s="185"/>
      <c r="C149" s="188"/>
      <c r="D149" s="190"/>
      <c r="E149" s="183"/>
      <c r="F149" s="182"/>
      <c r="G149" s="177" t="s">
        <v>5</v>
      </c>
      <c r="H149" s="178">
        <f>SUM(H136:H148)</f>
        <v>-220.79999999999998</v>
      </c>
      <c r="I149" s="168">
        <f t="shared" ref="I149:AY149" si="73">SUM(I136:I148)</f>
        <v>-30.3</v>
      </c>
      <c r="J149" s="178">
        <f t="shared" si="73"/>
        <v>0</v>
      </c>
      <c r="K149" s="168">
        <f t="shared" si="73"/>
        <v>0</v>
      </c>
      <c r="L149" s="178">
        <f t="shared" si="73"/>
        <v>-58.600000000000009</v>
      </c>
      <c r="M149" s="168">
        <f t="shared" si="73"/>
        <v>-0.4</v>
      </c>
      <c r="N149" s="178">
        <f t="shared" si="73"/>
        <v>-279.40000000000003</v>
      </c>
      <c r="O149" s="168">
        <f t="shared" si="73"/>
        <v>-30.7</v>
      </c>
      <c r="P149" s="180"/>
      <c r="Q149" s="178">
        <f t="shared" si="73"/>
        <v>-22</v>
      </c>
      <c r="R149" s="168">
        <f t="shared" si="73"/>
        <v>-30.3</v>
      </c>
      <c r="S149" s="178">
        <f t="shared" si="73"/>
        <v>0</v>
      </c>
      <c r="T149" s="168">
        <f t="shared" si="73"/>
        <v>0</v>
      </c>
      <c r="U149" s="178">
        <f t="shared" si="73"/>
        <v>1.7</v>
      </c>
      <c r="V149" s="168">
        <f t="shared" si="73"/>
        <v>-0.4</v>
      </c>
      <c r="W149" s="178">
        <f t="shared" si="73"/>
        <v>-20.3</v>
      </c>
      <c r="X149" s="168">
        <f t="shared" si="73"/>
        <v>-30.7</v>
      </c>
      <c r="Y149" s="180"/>
      <c r="Z149" s="178">
        <f t="shared" si="73"/>
        <v>-24.1</v>
      </c>
      <c r="AA149" s="168">
        <f t="shared" si="73"/>
        <v>-30.3</v>
      </c>
      <c r="AB149" s="178">
        <f t="shared" si="73"/>
        <v>0</v>
      </c>
      <c r="AC149" s="168">
        <f t="shared" si="73"/>
        <v>0</v>
      </c>
      <c r="AD149" s="178">
        <f t="shared" si="73"/>
        <v>1.2</v>
      </c>
      <c r="AE149" s="168">
        <f t="shared" si="73"/>
        <v>-0.4</v>
      </c>
      <c r="AF149" s="178">
        <f t="shared" si="73"/>
        <v>-22.9</v>
      </c>
      <c r="AG149" s="168">
        <f t="shared" si="73"/>
        <v>-30.7</v>
      </c>
      <c r="AH149" s="180"/>
      <c r="AI149" s="178">
        <f t="shared" si="73"/>
        <v>-26.3</v>
      </c>
      <c r="AJ149" s="168">
        <f t="shared" si="73"/>
        <v>-30.3</v>
      </c>
      <c r="AK149" s="178">
        <f t="shared" si="73"/>
        <v>0</v>
      </c>
      <c r="AL149" s="168">
        <f t="shared" si="73"/>
        <v>0</v>
      </c>
      <c r="AM149" s="178">
        <f t="shared" si="73"/>
        <v>0.60000000000000009</v>
      </c>
      <c r="AN149" s="168">
        <f t="shared" si="73"/>
        <v>-0.4</v>
      </c>
      <c r="AO149" s="178">
        <f t="shared" si="73"/>
        <v>-25.7</v>
      </c>
      <c r="AP149" s="168">
        <f t="shared" si="73"/>
        <v>-30.7</v>
      </c>
      <c r="AQ149" s="180"/>
      <c r="AR149" s="178">
        <f t="shared" si="73"/>
        <v>-28.4</v>
      </c>
      <c r="AS149" s="168">
        <f t="shared" si="73"/>
        <v>-30.3</v>
      </c>
      <c r="AT149" s="178">
        <f t="shared" si="73"/>
        <v>0</v>
      </c>
      <c r="AU149" s="168">
        <f t="shared" si="73"/>
        <v>0</v>
      </c>
      <c r="AV149" s="178">
        <f t="shared" si="73"/>
        <v>0</v>
      </c>
      <c r="AW149" s="168">
        <f t="shared" si="73"/>
        <v>-0.4</v>
      </c>
      <c r="AX149" s="178">
        <f t="shared" si="73"/>
        <v>-28.4</v>
      </c>
      <c r="AY149" s="168">
        <f t="shared" si="73"/>
        <v>-30.7</v>
      </c>
    </row>
    <row r="150" spans="1:53">
      <c r="A150" s="182"/>
      <c r="B150" s="185"/>
      <c r="C150" s="188"/>
      <c r="D150" s="190"/>
      <c r="E150" s="183"/>
      <c r="F150" s="182"/>
      <c r="G150" s="177"/>
      <c r="H150" s="178"/>
      <c r="I150" s="168"/>
      <c r="J150" s="178"/>
      <c r="K150" s="168"/>
      <c r="L150" s="178"/>
      <c r="M150" s="168"/>
      <c r="N150" s="178"/>
      <c r="O150" s="168"/>
      <c r="P150" s="180"/>
      <c r="Q150" s="178"/>
      <c r="R150" s="168"/>
      <c r="S150" s="178"/>
      <c r="T150" s="168"/>
      <c r="U150" s="178"/>
      <c r="V150" s="168"/>
      <c r="W150" s="178"/>
      <c r="X150" s="168"/>
      <c r="Y150" s="180"/>
      <c r="Z150" s="178"/>
      <c r="AA150" s="168"/>
      <c r="AB150" s="178"/>
      <c r="AC150" s="168"/>
      <c r="AD150" s="178"/>
      <c r="AE150" s="168"/>
      <c r="AF150" s="178"/>
      <c r="AG150" s="168"/>
      <c r="AH150" s="180"/>
      <c r="AI150" s="178"/>
      <c r="AJ150" s="168"/>
      <c r="AK150" s="178"/>
      <c r="AL150" s="168"/>
      <c r="AM150" s="178"/>
      <c r="AN150" s="168"/>
      <c r="AO150" s="178"/>
      <c r="AP150" s="168"/>
      <c r="AQ150" s="180"/>
      <c r="AR150" s="178"/>
      <c r="AS150" s="168"/>
      <c r="AT150" s="178"/>
      <c r="AU150" s="168"/>
      <c r="AV150" s="178"/>
      <c r="AW150" s="168"/>
      <c r="AX150" s="178"/>
      <c r="AY150" s="168"/>
    </row>
    <row r="151" spans="1:53" s="31" customFormat="1">
      <c r="A151" s="182" t="s">
        <v>274</v>
      </c>
      <c r="B151" s="185">
        <v>713</v>
      </c>
      <c r="C151" s="188">
        <v>45470</v>
      </c>
      <c r="D151" s="190" t="s">
        <v>302</v>
      </c>
      <c r="E151" s="183" t="s">
        <v>284</v>
      </c>
      <c r="F151" s="182" t="s">
        <v>321</v>
      </c>
      <c r="G151" s="182" t="s">
        <v>320</v>
      </c>
      <c r="H151" s="83">
        <v>0</v>
      </c>
      <c r="I151" s="199">
        <v>0</v>
      </c>
      <c r="J151" s="83">
        <v>0</v>
      </c>
      <c r="K151" s="199">
        <v>0</v>
      </c>
      <c r="L151" s="83">
        <v>0</v>
      </c>
      <c r="M151" s="199">
        <v>0</v>
      </c>
      <c r="N151" s="83">
        <v>0</v>
      </c>
      <c r="O151" s="199">
        <v>0</v>
      </c>
      <c r="P151" s="89"/>
      <c r="Q151" s="83">
        <v>0</v>
      </c>
      <c r="R151" s="199">
        <v>0</v>
      </c>
      <c r="S151" s="83">
        <v>0</v>
      </c>
      <c r="T151" s="199">
        <v>0</v>
      </c>
      <c r="U151" s="83">
        <v>0</v>
      </c>
      <c r="V151" s="199">
        <v>0</v>
      </c>
      <c r="W151" s="83">
        <v>0</v>
      </c>
      <c r="X151" s="199">
        <v>0</v>
      </c>
      <c r="Y151" s="89"/>
      <c r="Z151" s="83">
        <v>0</v>
      </c>
      <c r="AA151" s="199">
        <v>0</v>
      </c>
      <c r="AB151" s="83">
        <v>0</v>
      </c>
      <c r="AC151" s="199">
        <v>0</v>
      </c>
      <c r="AD151" s="83">
        <v>0</v>
      </c>
      <c r="AE151" s="199">
        <v>0</v>
      </c>
      <c r="AF151" s="83">
        <v>0</v>
      </c>
      <c r="AG151" s="199">
        <v>0</v>
      </c>
      <c r="AH151" s="89"/>
      <c r="AI151" s="83">
        <v>0</v>
      </c>
      <c r="AJ151" s="199">
        <v>0</v>
      </c>
      <c r="AK151" s="83">
        <v>0</v>
      </c>
      <c r="AL151" s="199">
        <v>0</v>
      </c>
      <c r="AM151" s="83">
        <v>0</v>
      </c>
      <c r="AN151" s="199">
        <v>0</v>
      </c>
      <c r="AO151" s="83">
        <v>0</v>
      </c>
      <c r="AP151" s="199">
        <v>0</v>
      </c>
      <c r="AQ151" s="89"/>
      <c r="AR151" s="83">
        <v>0</v>
      </c>
      <c r="AS151" s="199">
        <v>0</v>
      </c>
      <c r="AT151" s="83">
        <v>0</v>
      </c>
      <c r="AU151" s="199">
        <v>0</v>
      </c>
      <c r="AV151" s="83">
        <v>0</v>
      </c>
      <c r="AW151" s="199">
        <v>0</v>
      </c>
      <c r="AX151" s="83">
        <v>0</v>
      </c>
      <c r="AY151" s="199">
        <v>0</v>
      </c>
    </row>
    <row r="152" spans="1:53">
      <c r="A152" s="182"/>
      <c r="B152" s="185"/>
      <c r="C152" s="188"/>
      <c r="D152" s="190"/>
      <c r="E152" s="183"/>
      <c r="F152" s="182"/>
      <c r="G152" s="177" t="s">
        <v>5</v>
      </c>
      <c r="H152" s="178">
        <f>SUM(H151)</f>
        <v>0</v>
      </c>
      <c r="I152" s="168">
        <f t="shared" ref="I152:AY152" si="74">SUM(I151)</f>
        <v>0</v>
      </c>
      <c r="J152" s="178">
        <f t="shared" si="74"/>
        <v>0</v>
      </c>
      <c r="K152" s="168">
        <f t="shared" si="74"/>
        <v>0</v>
      </c>
      <c r="L152" s="178">
        <f t="shared" si="74"/>
        <v>0</v>
      </c>
      <c r="M152" s="168">
        <f t="shared" si="74"/>
        <v>0</v>
      </c>
      <c r="N152" s="178">
        <f t="shared" si="74"/>
        <v>0</v>
      </c>
      <c r="O152" s="168">
        <f t="shared" si="74"/>
        <v>0</v>
      </c>
      <c r="P152" s="180"/>
      <c r="Q152" s="178">
        <f t="shared" si="74"/>
        <v>0</v>
      </c>
      <c r="R152" s="168">
        <f t="shared" si="74"/>
        <v>0</v>
      </c>
      <c r="S152" s="178">
        <f t="shared" si="74"/>
        <v>0</v>
      </c>
      <c r="T152" s="168">
        <f t="shared" si="74"/>
        <v>0</v>
      </c>
      <c r="U152" s="178">
        <f t="shared" si="74"/>
        <v>0</v>
      </c>
      <c r="V152" s="168">
        <f t="shared" si="74"/>
        <v>0</v>
      </c>
      <c r="W152" s="178">
        <f t="shared" si="74"/>
        <v>0</v>
      </c>
      <c r="X152" s="168">
        <f t="shared" si="74"/>
        <v>0</v>
      </c>
      <c r="Y152" s="180"/>
      <c r="Z152" s="178">
        <f t="shared" si="74"/>
        <v>0</v>
      </c>
      <c r="AA152" s="168">
        <f t="shared" si="74"/>
        <v>0</v>
      </c>
      <c r="AB152" s="178">
        <f t="shared" si="74"/>
        <v>0</v>
      </c>
      <c r="AC152" s="168">
        <f t="shared" si="74"/>
        <v>0</v>
      </c>
      <c r="AD152" s="178">
        <f t="shared" si="74"/>
        <v>0</v>
      </c>
      <c r="AE152" s="168">
        <f t="shared" si="74"/>
        <v>0</v>
      </c>
      <c r="AF152" s="178">
        <f t="shared" si="74"/>
        <v>0</v>
      </c>
      <c r="AG152" s="168">
        <f t="shared" si="74"/>
        <v>0</v>
      </c>
      <c r="AH152" s="180"/>
      <c r="AI152" s="178">
        <f t="shared" si="74"/>
        <v>0</v>
      </c>
      <c r="AJ152" s="168">
        <f t="shared" si="74"/>
        <v>0</v>
      </c>
      <c r="AK152" s="178">
        <f t="shared" si="74"/>
        <v>0</v>
      </c>
      <c r="AL152" s="168">
        <f t="shared" si="74"/>
        <v>0</v>
      </c>
      <c r="AM152" s="178">
        <f t="shared" si="74"/>
        <v>0</v>
      </c>
      <c r="AN152" s="168">
        <f t="shared" si="74"/>
        <v>0</v>
      </c>
      <c r="AO152" s="178">
        <f t="shared" si="74"/>
        <v>0</v>
      </c>
      <c r="AP152" s="168">
        <f t="shared" si="74"/>
        <v>0</v>
      </c>
      <c r="AQ152" s="180"/>
      <c r="AR152" s="178">
        <f t="shared" si="74"/>
        <v>0</v>
      </c>
      <c r="AS152" s="168">
        <f t="shared" si="74"/>
        <v>0</v>
      </c>
      <c r="AT152" s="178">
        <f t="shared" si="74"/>
        <v>0</v>
      </c>
      <c r="AU152" s="168">
        <f t="shared" si="74"/>
        <v>0</v>
      </c>
      <c r="AV152" s="178">
        <f t="shared" si="74"/>
        <v>0</v>
      </c>
      <c r="AW152" s="168">
        <f t="shared" si="74"/>
        <v>0</v>
      </c>
      <c r="AX152" s="178">
        <f t="shared" si="74"/>
        <v>0</v>
      </c>
      <c r="AY152" s="168">
        <f t="shared" si="74"/>
        <v>0</v>
      </c>
    </row>
    <row r="153" spans="1:53">
      <c r="A153" s="182"/>
      <c r="B153" s="185"/>
      <c r="C153" s="188"/>
      <c r="D153" s="190"/>
      <c r="E153" s="183"/>
      <c r="F153" s="182"/>
      <c r="G153" s="177"/>
      <c r="H153" s="178"/>
      <c r="I153" s="168"/>
      <c r="J153" s="178"/>
      <c r="K153" s="168"/>
      <c r="L153" s="178"/>
      <c r="M153" s="168"/>
      <c r="N153" s="178"/>
      <c r="O153" s="168"/>
      <c r="P153" s="180"/>
      <c r="Q153" s="178"/>
      <c r="R153" s="168"/>
      <c r="S153" s="178"/>
      <c r="T153" s="168"/>
      <c r="U153" s="178"/>
      <c r="V153" s="168"/>
      <c r="W153" s="178"/>
      <c r="X153" s="168"/>
      <c r="Y153" s="180"/>
      <c r="Z153" s="178"/>
      <c r="AA153" s="168"/>
      <c r="AB153" s="178"/>
      <c r="AC153" s="168"/>
      <c r="AD153" s="178"/>
      <c r="AE153" s="168"/>
      <c r="AF153" s="178"/>
      <c r="AG153" s="168"/>
      <c r="AH153" s="180"/>
      <c r="AI153" s="178"/>
      <c r="AJ153" s="168"/>
      <c r="AK153" s="178"/>
      <c r="AL153" s="168"/>
      <c r="AM153" s="178"/>
      <c r="AN153" s="168"/>
      <c r="AO153" s="178"/>
      <c r="AP153" s="168"/>
      <c r="AQ153" s="180"/>
      <c r="AR153" s="178"/>
      <c r="AS153" s="168"/>
      <c r="AT153" s="178"/>
      <c r="AU153" s="168"/>
      <c r="AV153" s="178"/>
      <c r="AW153" s="168"/>
      <c r="AX153" s="178"/>
      <c r="AY153" s="168"/>
    </row>
    <row r="154" spans="1:53">
      <c r="A154" s="182" t="s">
        <v>125</v>
      </c>
      <c r="B154" s="185">
        <v>527</v>
      </c>
      <c r="C154" s="188">
        <v>45434</v>
      </c>
      <c r="D154" s="190" t="s">
        <v>153</v>
      </c>
      <c r="E154" s="183" t="s">
        <v>164</v>
      </c>
      <c r="F154" s="182" t="s">
        <v>154</v>
      </c>
      <c r="G154" s="183" t="s">
        <v>165</v>
      </c>
      <c r="H154" s="83">
        <v>0</v>
      </c>
      <c r="I154" s="199">
        <v>0</v>
      </c>
      <c r="J154" s="83" t="s">
        <v>23</v>
      </c>
      <c r="K154" s="199" t="s">
        <v>23</v>
      </c>
      <c r="L154" s="83">
        <v>0</v>
      </c>
      <c r="M154" s="199">
        <v>0</v>
      </c>
      <c r="N154" s="83" t="s">
        <v>23</v>
      </c>
      <c r="O154" s="199" t="s">
        <v>23</v>
      </c>
      <c r="P154" s="89"/>
      <c r="Q154" s="83">
        <v>0</v>
      </c>
      <c r="R154" s="199">
        <v>0</v>
      </c>
      <c r="S154" s="83" t="s">
        <v>23</v>
      </c>
      <c r="T154" s="199" t="s">
        <v>23</v>
      </c>
      <c r="U154" s="83">
        <v>0</v>
      </c>
      <c r="V154" s="199">
        <v>0</v>
      </c>
      <c r="W154" s="83" t="s">
        <v>23</v>
      </c>
      <c r="X154" s="199" t="s">
        <v>23</v>
      </c>
      <c r="Y154" s="89"/>
      <c r="Z154" s="83">
        <v>0</v>
      </c>
      <c r="AA154" s="199">
        <v>0</v>
      </c>
      <c r="AB154" s="83" t="s">
        <v>23</v>
      </c>
      <c r="AC154" s="199" t="s">
        <v>23</v>
      </c>
      <c r="AD154" s="83">
        <v>0</v>
      </c>
      <c r="AE154" s="199">
        <v>0</v>
      </c>
      <c r="AF154" s="83" t="s">
        <v>23</v>
      </c>
      <c r="AG154" s="199" t="s">
        <v>23</v>
      </c>
      <c r="AH154" s="89"/>
      <c r="AI154" s="83">
        <v>0</v>
      </c>
      <c r="AJ154" s="199">
        <v>0</v>
      </c>
      <c r="AK154" s="83" t="s">
        <v>23</v>
      </c>
      <c r="AL154" s="199" t="s">
        <v>23</v>
      </c>
      <c r="AM154" s="83">
        <v>0</v>
      </c>
      <c r="AN154" s="199">
        <v>0</v>
      </c>
      <c r="AO154" s="83" t="s">
        <v>23</v>
      </c>
      <c r="AP154" s="199" t="s">
        <v>23</v>
      </c>
      <c r="AQ154" s="89"/>
      <c r="AR154" s="83">
        <v>0</v>
      </c>
      <c r="AS154" s="199">
        <v>0</v>
      </c>
      <c r="AT154" s="83" t="s">
        <v>23</v>
      </c>
      <c r="AU154" s="199" t="s">
        <v>23</v>
      </c>
      <c r="AV154" s="83">
        <v>0</v>
      </c>
      <c r="AW154" s="199">
        <v>0</v>
      </c>
      <c r="AX154" s="83" t="s">
        <v>23</v>
      </c>
      <c r="AY154" s="199" t="s">
        <v>23</v>
      </c>
    </row>
    <row r="155" spans="1:53">
      <c r="A155" s="182" t="s">
        <v>106</v>
      </c>
      <c r="B155" s="185">
        <v>426</v>
      </c>
      <c r="C155" s="188">
        <v>45460</v>
      </c>
      <c r="D155" s="190">
        <v>7073</v>
      </c>
      <c r="E155" s="183" t="s">
        <v>49</v>
      </c>
      <c r="F155" s="182" t="s">
        <v>103</v>
      </c>
      <c r="G155" s="183" t="s">
        <v>165</v>
      </c>
      <c r="H155" s="83">
        <v>0</v>
      </c>
      <c r="I155" s="199">
        <v>0</v>
      </c>
      <c r="J155" s="83">
        <v>0</v>
      </c>
      <c r="K155" s="199">
        <v>27.5</v>
      </c>
      <c r="L155" s="83">
        <v>0</v>
      </c>
      <c r="M155" s="199">
        <v>0</v>
      </c>
      <c r="N155" s="83">
        <v>0</v>
      </c>
      <c r="O155" s="199">
        <v>27.5</v>
      </c>
      <c r="P155" s="89"/>
      <c r="Q155" s="83">
        <v>0</v>
      </c>
      <c r="R155" s="199">
        <v>0</v>
      </c>
      <c r="S155" s="83">
        <v>27.5</v>
      </c>
      <c r="T155" s="199">
        <v>27.5</v>
      </c>
      <c r="U155" s="83">
        <v>0</v>
      </c>
      <c r="V155" s="199">
        <v>0</v>
      </c>
      <c r="W155" s="83">
        <v>27.5</v>
      </c>
      <c r="X155" s="199">
        <v>27.5</v>
      </c>
      <c r="Y155" s="89"/>
      <c r="Z155" s="83">
        <v>0</v>
      </c>
      <c r="AA155" s="199">
        <v>0</v>
      </c>
      <c r="AB155" s="83">
        <v>27.5</v>
      </c>
      <c r="AC155" s="199">
        <v>27.5</v>
      </c>
      <c r="AD155" s="83">
        <v>0</v>
      </c>
      <c r="AE155" s="199">
        <v>0</v>
      </c>
      <c r="AF155" s="83">
        <v>27.5</v>
      </c>
      <c r="AG155" s="199">
        <v>27.5</v>
      </c>
      <c r="AH155" s="89"/>
      <c r="AI155" s="83">
        <v>0</v>
      </c>
      <c r="AJ155" s="199">
        <v>0</v>
      </c>
      <c r="AK155" s="83">
        <v>27.5</v>
      </c>
      <c r="AL155" s="199">
        <v>27.5</v>
      </c>
      <c r="AM155" s="83">
        <v>0</v>
      </c>
      <c r="AN155" s="199">
        <v>0</v>
      </c>
      <c r="AO155" s="83">
        <v>27.5</v>
      </c>
      <c r="AP155" s="199">
        <v>27.5</v>
      </c>
      <c r="AQ155" s="89"/>
      <c r="AR155" s="83">
        <v>0</v>
      </c>
      <c r="AS155" s="199">
        <v>0</v>
      </c>
      <c r="AT155" s="83">
        <v>27.5</v>
      </c>
      <c r="AU155" s="199">
        <v>27.5</v>
      </c>
      <c r="AV155" s="83">
        <v>0</v>
      </c>
      <c r="AW155" s="199">
        <v>0</v>
      </c>
      <c r="AX155" s="83">
        <v>27.5</v>
      </c>
      <c r="AY155" s="199">
        <v>27.5</v>
      </c>
    </row>
    <row r="156" spans="1:53">
      <c r="A156" s="182" t="s">
        <v>106</v>
      </c>
      <c r="B156" s="185">
        <v>426</v>
      </c>
      <c r="C156" s="188">
        <v>45460</v>
      </c>
      <c r="D156" s="190" t="s">
        <v>97</v>
      </c>
      <c r="E156" s="183" t="s">
        <v>49</v>
      </c>
      <c r="F156" s="182" t="s">
        <v>104</v>
      </c>
      <c r="G156" s="166" t="s">
        <v>165</v>
      </c>
      <c r="H156" s="83">
        <v>0</v>
      </c>
      <c r="I156" s="199">
        <v>0</v>
      </c>
      <c r="J156" s="83">
        <v>0</v>
      </c>
      <c r="K156" s="199">
        <v>-27.5</v>
      </c>
      <c r="L156" s="83">
        <v>0</v>
      </c>
      <c r="M156" s="199">
        <v>0</v>
      </c>
      <c r="N156" s="83">
        <v>0</v>
      </c>
      <c r="O156" s="199">
        <v>-27.5</v>
      </c>
      <c r="P156" s="89"/>
      <c r="Q156" s="83">
        <v>0</v>
      </c>
      <c r="R156" s="199">
        <v>0</v>
      </c>
      <c r="S156" s="83">
        <v>-27.5</v>
      </c>
      <c r="T156" s="199">
        <v>-27.5</v>
      </c>
      <c r="U156" s="83">
        <v>0</v>
      </c>
      <c r="V156" s="199">
        <v>0</v>
      </c>
      <c r="W156" s="83">
        <v>-27.5</v>
      </c>
      <c r="X156" s="199">
        <v>-27.5</v>
      </c>
      <c r="Y156" s="89"/>
      <c r="Z156" s="83">
        <v>0</v>
      </c>
      <c r="AA156" s="199">
        <v>0</v>
      </c>
      <c r="AB156" s="83">
        <v>-27.5</v>
      </c>
      <c r="AC156" s="199">
        <v>-27.5</v>
      </c>
      <c r="AD156" s="83">
        <v>0</v>
      </c>
      <c r="AE156" s="199">
        <v>0</v>
      </c>
      <c r="AF156" s="83">
        <v>-27.5</v>
      </c>
      <c r="AG156" s="199">
        <v>-27.5</v>
      </c>
      <c r="AH156" s="89"/>
      <c r="AI156" s="83">
        <v>0</v>
      </c>
      <c r="AJ156" s="199">
        <v>0</v>
      </c>
      <c r="AK156" s="83">
        <v>-27.5</v>
      </c>
      <c r="AL156" s="199">
        <v>-27.5</v>
      </c>
      <c r="AM156" s="83">
        <v>0</v>
      </c>
      <c r="AN156" s="199">
        <v>0</v>
      </c>
      <c r="AO156" s="83">
        <v>-27.5</v>
      </c>
      <c r="AP156" s="199">
        <v>-27.5</v>
      </c>
      <c r="AQ156" s="89"/>
      <c r="AR156" s="83">
        <v>0</v>
      </c>
      <c r="AS156" s="199">
        <v>0</v>
      </c>
      <c r="AT156" s="83">
        <v>-27.5</v>
      </c>
      <c r="AU156" s="199">
        <v>-27.5</v>
      </c>
      <c r="AV156" s="83">
        <v>0</v>
      </c>
      <c r="AW156" s="199">
        <v>0</v>
      </c>
      <c r="AX156" s="83">
        <v>-27.5</v>
      </c>
      <c r="AY156" s="199">
        <v>-27.5</v>
      </c>
    </row>
    <row r="157" spans="1:53">
      <c r="A157" s="182"/>
      <c r="B157" s="185"/>
      <c r="C157" s="188"/>
      <c r="D157" s="190"/>
      <c r="E157" s="183"/>
      <c r="F157" s="182"/>
      <c r="G157" s="177" t="s">
        <v>5</v>
      </c>
      <c r="H157" s="178">
        <f>SUM(H154:H155)</f>
        <v>0</v>
      </c>
      <c r="I157" s="168">
        <f t="shared" ref="I157:AY157" si="75">SUM(I154:I155)</f>
        <v>0</v>
      </c>
      <c r="J157" s="178">
        <f t="shared" si="75"/>
        <v>0</v>
      </c>
      <c r="K157" s="168">
        <f t="shared" si="75"/>
        <v>27.5</v>
      </c>
      <c r="L157" s="178">
        <f t="shared" si="75"/>
        <v>0</v>
      </c>
      <c r="M157" s="168">
        <f t="shared" si="75"/>
        <v>0</v>
      </c>
      <c r="N157" s="178">
        <f t="shared" si="75"/>
        <v>0</v>
      </c>
      <c r="O157" s="168">
        <f t="shared" si="75"/>
        <v>27.5</v>
      </c>
      <c r="P157" s="180"/>
      <c r="Q157" s="178">
        <f t="shared" si="75"/>
        <v>0</v>
      </c>
      <c r="R157" s="168">
        <f t="shared" si="75"/>
        <v>0</v>
      </c>
      <c r="S157" s="178">
        <f t="shared" si="75"/>
        <v>27.5</v>
      </c>
      <c r="T157" s="168">
        <f t="shared" si="75"/>
        <v>27.5</v>
      </c>
      <c r="U157" s="178">
        <f t="shared" si="75"/>
        <v>0</v>
      </c>
      <c r="V157" s="168">
        <f t="shared" si="75"/>
        <v>0</v>
      </c>
      <c r="W157" s="178">
        <f t="shared" si="75"/>
        <v>27.5</v>
      </c>
      <c r="X157" s="168">
        <f t="shared" si="75"/>
        <v>27.5</v>
      </c>
      <c r="Y157" s="180"/>
      <c r="Z157" s="178">
        <f t="shared" si="75"/>
        <v>0</v>
      </c>
      <c r="AA157" s="168">
        <f t="shared" si="75"/>
        <v>0</v>
      </c>
      <c r="AB157" s="178">
        <f t="shared" si="75"/>
        <v>27.5</v>
      </c>
      <c r="AC157" s="168">
        <f t="shared" si="75"/>
        <v>27.5</v>
      </c>
      <c r="AD157" s="178">
        <f t="shared" si="75"/>
        <v>0</v>
      </c>
      <c r="AE157" s="168">
        <f t="shared" si="75"/>
        <v>0</v>
      </c>
      <c r="AF157" s="178">
        <f t="shared" si="75"/>
        <v>27.5</v>
      </c>
      <c r="AG157" s="168">
        <f t="shared" si="75"/>
        <v>27.5</v>
      </c>
      <c r="AH157" s="180"/>
      <c r="AI157" s="178">
        <f t="shared" si="75"/>
        <v>0</v>
      </c>
      <c r="AJ157" s="168">
        <f t="shared" si="75"/>
        <v>0</v>
      </c>
      <c r="AK157" s="178">
        <f t="shared" si="75"/>
        <v>27.5</v>
      </c>
      <c r="AL157" s="168">
        <f t="shared" si="75"/>
        <v>27.5</v>
      </c>
      <c r="AM157" s="178">
        <f t="shared" si="75"/>
        <v>0</v>
      </c>
      <c r="AN157" s="168">
        <f t="shared" si="75"/>
        <v>0</v>
      </c>
      <c r="AO157" s="178">
        <f t="shared" si="75"/>
        <v>27.5</v>
      </c>
      <c r="AP157" s="168">
        <f t="shared" si="75"/>
        <v>27.5</v>
      </c>
      <c r="AQ157" s="180"/>
      <c r="AR157" s="178">
        <f t="shared" si="75"/>
        <v>0</v>
      </c>
      <c r="AS157" s="168">
        <f t="shared" si="75"/>
        <v>0</v>
      </c>
      <c r="AT157" s="178">
        <f t="shared" si="75"/>
        <v>27.5</v>
      </c>
      <c r="AU157" s="168">
        <f t="shared" si="75"/>
        <v>27.5</v>
      </c>
      <c r="AV157" s="178">
        <f t="shared" si="75"/>
        <v>0</v>
      </c>
      <c r="AW157" s="168">
        <f t="shared" si="75"/>
        <v>0</v>
      </c>
      <c r="AX157" s="178">
        <f t="shared" si="75"/>
        <v>27.5</v>
      </c>
      <c r="AY157" s="168">
        <f t="shared" si="75"/>
        <v>27.5</v>
      </c>
    </row>
    <row r="158" spans="1:53">
      <c r="A158" s="182"/>
      <c r="B158" s="185"/>
      <c r="C158" s="188"/>
      <c r="D158" s="190"/>
      <c r="E158" s="183"/>
      <c r="F158" s="182"/>
      <c r="G158" s="177"/>
      <c r="H158" s="178"/>
      <c r="I158" s="168"/>
      <c r="J158" s="178"/>
      <c r="K158" s="168"/>
      <c r="L158" s="178"/>
      <c r="M158" s="168"/>
      <c r="N158" s="178"/>
      <c r="O158" s="168"/>
      <c r="P158" s="180"/>
      <c r="Q158" s="178"/>
      <c r="R158" s="168"/>
      <c r="S158" s="178"/>
      <c r="T158" s="168"/>
      <c r="U158" s="178"/>
      <c r="V158" s="168"/>
      <c r="W158" s="178"/>
      <c r="X158" s="168"/>
      <c r="Y158" s="180"/>
      <c r="Z158" s="178"/>
      <c r="AA158" s="168"/>
      <c r="AB158" s="178"/>
      <c r="AC158" s="168"/>
      <c r="AD158" s="178"/>
      <c r="AE158" s="168"/>
      <c r="AF158" s="178"/>
      <c r="AG158" s="168"/>
      <c r="AH158" s="180"/>
      <c r="AI158" s="178"/>
      <c r="AJ158" s="168"/>
      <c r="AK158" s="178"/>
      <c r="AL158" s="168"/>
      <c r="AM158" s="178"/>
      <c r="AN158" s="168"/>
      <c r="AO158" s="178"/>
      <c r="AP158" s="168"/>
      <c r="AQ158" s="180"/>
      <c r="AR158" s="178"/>
      <c r="AS158" s="168"/>
      <c r="AT158" s="178"/>
      <c r="AU158" s="168"/>
      <c r="AV158" s="178"/>
      <c r="AW158" s="168"/>
      <c r="AX158" s="178"/>
      <c r="AY158" s="168"/>
    </row>
    <row r="159" spans="1:53">
      <c r="A159" s="182" t="s">
        <v>118</v>
      </c>
      <c r="B159" s="185">
        <v>504</v>
      </c>
      <c r="C159" s="188">
        <v>45434</v>
      </c>
      <c r="D159" s="190" t="s">
        <v>137</v>
      </c>
      <c r="E159" s="183" t="s">
        <v>156</v>
      </c>
      <c r="F159" s="182" t="s">
        <v>152</v>
      </c>
      <c r="G159" s="166" t="s">
        <v>135</v>
      </c>
      <c r="H159" s="83">
        <v>0</v>
      </c>
      <c r="I159" s="199">
        <v>0</v>
      </c>
      <c r="J159" s="83">
        <v>0</v>
      </c>
      <c r="K159" s="199">
        <v>0</v>
      </c>
      <c r="L159" s="83" t="s">
        <v>26</v>
      </c>
      <c r="M159" s="199" t="s">
        <v>26</v>
      </c>
      <c r="N159" s="83" t="s">
        <v>26</v>
      </c>
      <c r="O159" s="199" t="s">
        <v>26</v>
      </c>
      <c r="P159" s="89"/>
      <c r="Q159" s="83">
        <v>0</v>
      </c>
      <c r="R159" s="199">
        <v>0</v>
      </c>
      <c r="S159" s="83">
        <v>0</v>
      </c>
      <c r="T159" s="199">
        <v>0</v>
      </c>
      <c r="U159" s="83" t="s">
        <v>26</v>
      </c>
      <c r="V159" s="199" t="s">
        <v>26</v>
      </c>
      <c r="W159" s="83" t="s">
        <v>26</v>
      </c>
      <c r="X159" s="199" t="s">
        <v>26</v>
      </c>
      <c r="Y159" s="89"/>
      <c r="Z159" s="83">
        <v>0</v>
      </c>
      <c r="AA159" s="199">
        <v>0</v>
      </c>
      <c r="AB159" s="83">
        <v>0</v>
      </c>
      <c r="AC159" s="199">
        <v>0</v>
      </c>
      <c r="AD159" s="83" t="s">
        <v>26</v>
      </c>
      <c r="AE159" s="199" t="s">
        <v>26</v>
      </c>
      <c r="AF159" s="83" t="s">
        <v>26</v>
      </c>
      <c r="AG159" s="199" t="s">
        <v>26</v>
      </c>
      <c r="AH159" s="89"/>
      <c r="AI159" s="83">
        <v>0</v>
      </c>
      <c r="AJ159" s="199">
        <v>0</v>
      </c>
      <c r="AK159" s="83">
        <v>0</v>
      </c>
      <c r="AL159" s="199">
        <v>0</v>
      </c>
      <c r="AM159" s="83" t="s">
        <v>26</v>
      </c>
      <c r="AN159" s="199" t="s">
        <v>26</v>
      </c>
      <c r="AO159" s="83" t="s">
        <v>26</v>
      </c>
      <c r="AP159" s="199" t="s">
        <v>26</v>
      </c>
      <c r="AQ159" s="89"/>
      <c r="AR159" s="83">
        <v>0</v>
      </c>
      <c r="AS159" s="199">
        <v>0</v>
      </c>
      <c r="AT159" s="83">
        <v>0</v>
      </c>
      <c r="AU159" s="199">
        <v>0</v>
      </c>
      <c r="AV159" s="83" t="s">
        <v>26</v>
      </c>
      <c r="AW159" s="199" t="s">
        <v>26</v>
      </c>
      <c r="AX159" s="83" t="s">
        <v>26</v>
      </c>
      <c r="AY159" s="199" t="s">
        <v>26</v>
      </c>
    </row>
    <row r="160" spans="1:53" s="31" customFormat="1">
      <c r="A160" s="182"/>
      <c r="B160" s="185"/>
      <c r="C160" s="188"/>
      <c r="D160" s="190"/>
      <c r="E160" s="183"/>
      <c r="F160" s="182"/>
      <c r="G160" s="181" t="s">
        <v>5</v>
      </c>
      <c r="H160" s="178">
        <f t="shared" ref="H160:O160" si="76">SUM(H159)</f>
        <v>0</v>
      </c>
      <c r="I160" s="168">
        <f t="shared" si="76"/>
        <v>0</v>
      </c>
      <c r="J160" s="178">
        <f t="shared" si="76"/>
        <v>0</v>
      </c>
      <c r="K160" s="168">
        <f t="shared" si="76"/>
        <v>0</v>
      </c>
      <c r="L160" s="178">
        <f t="shared" si="76"/>
        <v>0</v>
      </c>
      <c r="M160" s="168">
        <f t="shared" si="76"/>
        <v>0</v>
      </c>
      <c r="N160" s="178">
        <f t="shared" si="76"/>
        <v>0</v>
      </c>
      <c r="O160" s="168">
        <f t="shared" si="76"/>
        <v>0</v>
      </c>
      <c r="P160" s="180"/>
      <c r="Q160" s="178">
        <f t="shared" ref="Q160:X160" si="77">SUM(Q159)</f>
        <v>0</v>
      </c>
      <c r="R160" s="168">
        <f t="shared" si="77"/>
        <v>0</v>
      </c>
      <c r="S160" s="178">
        <f t="shared" si="77"/>
        <v>0</v>
      </c>
      <c r="T160" s="168">
        <f t="shared" si="77"/>
        <v>0</v>
      </c>
      <c r="U160" s="178">
        <f t="shared" si="77"/>
        <v>0</v>
      </c>
      <c r="V160" s="168">
        <f t="shared" si="77"/>
        <v>0</v>
      </c>
      <c r="W160" s="178">
        <f t="shared" si="77"/>
        <v>0</v>
      </c>
      <c r="X160" s="168">
        <f t="shared" si="77"/>
        <v>0</v>
      </c>
      <c r="Y160" s="180"/>
      <c r="Z160" s="178">
        <f t="shared" ref="Z160:AG160" si="78">SUM(Z159)</f>
        <v>0</v>
      </c>
      <c r="AA160" s="168">
        <f t="shared" si="78"/>
        <v>0</v>
      </c>
      <c r="AB160" s="178">
        <f t="shared" si="78"/>
        <v>0</v>
      </c>
      <c r="AC160" s="168">
        <f t="shared" si="78"/>
        <v>0</v>
      </c>
      <c r="AD160" s="178">
        <f t="shared" si="78"/>
        <v>0</v>
      </c>
      <c r="AE160" s="168">
        <f t="shared" si="78"/>
        <v>0</v>
      </c>
      <c r="AF160" s="178">
        <f t="shared" si="78"/>
        <v>0</v>
      </c>
      <c r="AG160" s="168">
        <f t="shared" si="78"/>
        <v>0</v>
      </c>
      <c r="AH160" s="180"/>
      <c r="AI160" s="178">
        <f t="shared" ref="AI160:AP160" si="79">SUM(AI159)</f>
        <v>0</v>
      </c>
      <c r="AJ160" s="168">
        <f t="shared" si="79"/>
        <v>0</v>
      </c>
      <c r="AK160" s="178">
        <f t="shared" si="79"/>
        <v>0</v>
      </c>
      <c r="AL160" s="168">
        <f t="shared" si="79"/>
        <v>0</v>
      </c>
      <c r="AM160" s="178">
        <f t="shared" si="79"/>
        <v>0</v>
      </c>
      <c r="AN160" s="168">
        <f t="shared" si="79"/>
        <v>0</v>
      </c>
      <c r="AO160" s="178">
        <f t="shared" si="79"/>
        <v>0</v>
      </c>
      <c r="AP160" s="168">
        <f t="shared" si="79"/>
        <v>0</v>
      </c>
      <c r="AQ160" s="180"/>
      <c r="AR160" s="178">
        <f t="shared" ref="AR160:AY160" si="80">SUM(AR159)</f>
        <v>0</v>
      </c>
      <c r="AS160" s="168">
        <f t="shared" si="80"/>
        <v>0</v>
      </c>
      <c r="AT160" s="178">
        <f t="shared" si="80"/>
        <v>0</v>
      </c>
      <c r="AU160" s="168">
        <f t="shared" si="80"/>
        <v>0</v>
      </c>
      <c r="AV160" s="178">
        <f t="shared" si="80"/>
        <v>0</v>
      </c>
      <c r="AW160" s="168">
        <f t="shared" si="80"/>
        <v>0</v>
      </c>
      <c r="AX160" s="178">
        <f t="shared" si="80"/>
        <v>0</v>
      </c>
      <c r="AY160" s="168">
        <f t="shared" si="80"/>
        <v>0</v>
      </c>
      <c r="BA160" s="77"/>
    </row>
    <row r="161" spans="1:53" s="31" customFormat="1">
      <c r="A161" s="182"/>
      <c r="B161" s="185"/>
      <c r="C161" s="188"/>
      <c r="D161" s="190"/>
      <c r="E161" s="183"/>
      <c r="F161" s="182"/>
      <c r="G161" s="177"/>
      <c r="H161" s="178"/>
      <c r="I161" s="168"/>
      <c r="J161" s="178"/>
      <c r="K161" s="168"/>
      <c r="L161" s="178"/>
      <c r="M161" s="168"/>
      <c r="N161" s="178"/>
      <c r="O161" s="168"/>
      <c r="P161" s="180"/>
      <c r="Q161" s="178"/>
      <c r="R161" s="168"/>
      <c r="S161" s="178"/>
      <c r="T161" s="168"/>
      <c r="U161" s="178"/>
      <c r="V161" s="168"/>
      <c r="W161" s="178"/>
      <c r="X161" s="168"/>
      <c r="Y161" s="180"/>
      <c r="Z161" s="178"/>
      <c r="AA161" s="168"/>
      <c r="AB161" s="178"/>
      <c r="AC161" s="168"/>
      <c r="AD161" s="178"/>
      <c r="AE161" s="168"/>
      <c r="AF161" s="178"/>
      <c r="AG161" s="168"/>
      <c r="AH161" s="180"/>
      <c r="AI161" s="178"/>
      <c r="AJ161" s="168"/>
      <c r="AK161" s="178"/>
      <c r="AL161" s="168"/>
      <c r="AM161" s="178"/>
      <c r="AN161" s="168"/>
      <c r="AO161" s="178"/>
      <c r="AP161" s="168"/>
      <c r="AQ161" s="180"/>
      <c r="AR161" s="178"/>
      <c r="AS161" s="168"/>
      <c r="AT161" s="178"/>
      <c r="AU161" s="168"/>
      <c r="AV161" s="178"/>
      <c r="AW161" s="168"/>
      <c r="AX161" s="178"/>
      <c r="AY161" s="168"/>
      <c r="BA161" s="77"/>
    </row>
    <row r="162" spans="1:53" s="31" customFormat="1">
      <c r="A162" s="182" t="s">
        <v>119</v>
      </c>
      <c r="B162" s="185">
        <v>737</v>
      </c>
      <c r="C162" s="188">
        <v>45470</v>
      </c>
      <c r="D162" s="190" t="s">
        <v>142</v>
      </c>
      <c r="E162" s="183" t="s">
        <v>158</v>
      </c>
      <c r="F162" s="182" t="s">
        <v>300</v>
      </c>
      <c r="G162" s="182" t="s">
        <v>292</v>
      </c>
      <c r="H162" s="83">
        <v>0</v>
      </c>
      <c r="I162" s="199">
        <v>0</v>
      </c>
      <c r="J162" s="83">
        <v>-3.1</v>
      </c>
      <c r="K162" s="199">
        <v>-3.1</v>
      </c>
      <c r="L162" s="83">
        <v>0</v>
      </c>
      <c r="M162" s="199">
        <v>0</v>
      </c>
      <c r="N162" s="83">
        <v>-3.1</v>
      </c>
      <c r="O162" s="199">
        <v>-3.1</v>
      </c>
      <c r="P162" s="89"/>
      <c r="Q162" s="83">
        <v>0</v>
      </c>
      <c r="R162" s="199">
        <v>0</v>
      </c>
      <c r="S162" s="83">
        <v>-3.1</v>
      </c>
      <c r="T162" s="199">
        <v>-3.1</v>
      </c>
      <c r="U162" s="83">
        <v>0</v>
      </c>
      <c r="V162" s="199">
        <v>0</v>
      </c>
      <c r="W162" s="83">
        <v>-3.1</v>
      </c>
      <c r="X162" s="199">
        <v>-3.1</v>
      </c>
      <c r="Y162" s="89"/>
      <c r="Z162" s="83">
        <v>0</v>
      </c>
      <c r="AA162" s="199">
        <v>0</v>
      </c>
      <c r="AB162" s="83">
        <v>-3.1</v>
      </c>
      <c r="AC162" s="199">
        <v>-3.1</v>
      </c>
      <c r="AD162" s="83">
        <v>0</v>
      </c>
      <c r="AE162" s="199">
        <v>0</v>
      </c>
      <c r="AF162" s="83">
        <v>-3.1</v>
      </c>
      <c r="AG162" s="199">
        <v>-3.1</v>
      </c>
      <c r="AH162" s="89"/>
      <c r="AI162" s="83">
        <v>0</v>
      </c>
      <c r="AJ162" s="199">
        <v>0</v>
      </c>
      <c r="AK162" s="83">
        <v>-3.1</v>
      </c>
      <c r="AL162" s="199">
        <v>-3.1</v>
      </c>
      <c r="AM162" s="83">
        <v>0</v>
      </c>
      <c r="AN162" s="199">
        <v>0</v>
      </c>
      <c r="AO162" s="83">
        <v>-3.1</v>
      </c>
      <c r="AP162" s="199">
        <v>-3.1</v>
      </c>
      <c r="AQ162" s="89"/>
      <c r="AR162" s="83">
        <v>0</v>
      </c>
      <c r="AS162" s="199">
        <v>0</v>
      </c>
      <c r="AT162" s="83">
        <v>-3.1</v>
      </c>
      <c r="AU162" s="199">
        <v>-3.1</v>
      </c>
      <c r="AV162" s="83">
        <v>0</v>
      </c>
      <c r="AW162" s="199">
        <v>0</v>
      </c>
      <c r="AX162" s="83">
        <v>-3.1</v>
      </c>
      <c r="AY162" s="199">
        <v>-3.1</v>
      </c>
      <c r="BA162" s="77"/>
    </row>
    <row r="163" spans="1:53" s="31" customFormat="1">
      <c r="A163" s="182"/>
      <c r="B163" s="185"/>
      <c r="C163" s="188"/>
      <c r="D163" s="190"/>
      <c r="E163" s="183"/>
      <c r="F163" s="182"/>
      <c r="G163" s="181" t="s">
        <v>5</v>
      </c>
      <c r="H163" s="178">
        <f t="shared" ref="H163:O163" si="81">SUM(H162)</f>
        <v>0</v>
      </c>
      <c r="I163" s="168">
        <f t="shared" si="81"/>
        <v>0</v>
      </c>
      <c r="J163" s="178">
        <f t="shared" si="81"/>
        <v>-3.1</v>
      </c>
      <c r="K163" s="168">
        <f t="shared" si="81"/>
        <v>-3.1</v>
      </c>
      <c r="L163" s="178">
        <f t="shared" si="81"/>
        <v>0</v>
      </c>
      <c r="M163" s="168">
        <f t="shared" si="81"/>
        <v>0</v>
      </c>
      <c r="N163" s="178">
        <f t="shared" si="81"/>
        <v>-3.1</v>
      </c>
      <c r="O163" s="168">
        <f t="shared" si="81"/>
        <v>-3.1</v>
      </c>
      <c r="P163" s="180"/>
      <c r="Q163" s="178">
        <f t="shared" ref="Q163:X163" si="82">SUM(Q162)</f>
        <v>0</v>
      </c>
      <c r="R163" s="168">
        <f t="shared" si="82"/>
        <v>0</v>
      </c>
      <c r="S163" s="178">
        <f t="shared" si="82"/>
        <v>-3.1</v>
      </c>
      <c r="T163" s="168">
        <f t="shared" si="82"/>
        <v>-3.1</v>
      </c>
      <c r="U163" s="178">
        <f t="shared" si="82"/>
        <v>0</v>
      </c>
      <c r="V163" s="168">
        <f t="shared" si="82"/>
        <v>0</v>
      </c>
      <c r="W163" s="178">
        <f t="shared" si="82"/>
        <v>-3.1</v>
      </c>
      <c r="X163" s="168">
        <f t="shared" si="82"/>
        <v>-3.1</v>
      </c>
      <c r="Y163" s="180"/>
      <c r="Z163" s="178">
        <f t="shared" ref="Z163:AG163" si="83">SUM(Z162)</f>
        <v>0</v>
      </c>
      <c r="AA163" s="168">
        <f t="shared" si="83"/>
        <v>0</v>
      </c>
      <c r="AB163" s="178">
        <f t="shared" si="83"/>
        <v>-3.1</v>
      </c>
      <c r="AC163" s="168">
        <f t="shared" si="83"/>
        <v>-3.1</v>
      </c>
      <c r="AD163" s="178">
        <f t="shared" si="83"/>
        <v>0</v>
      </c>
      <c r="AE163" s="168">
        <f t="shared" si="83"/>
        <v>0</v>
      </c>
      <c r="AF163" s="178">
        <f t="shared" si="83"/>
        <v>-3.1</v>
      </c>
      <c r="AG163" s="168">
        <f t="shared" si="83"/>
        <v>-3.1</v>
      </c>
      <c r="AH163" s="180"/>
      <c r="AI163" s="178">
        <f t="shared" ref="AI163:AP163" si="84">SUM(AI162)</f>
        <v>0</v>
      </c>
      <c r="AJ163" s="168">
        <f t="shared" si="84"/>
        <v>0</v>
      </c>
      <c r="AK163" s="178">
        <f t="shared" si="84"/>
        <v>-3.1</v>
      </c>
      <c r="AL163" s="168">
        <f t="shared" si="84"/>
        <v>-3.1</v>
      </c>
      <c r="AM163" s="178">
        <f t="shared" si="84"/>
        <v>0</v>
      </c>
      <c r="AN163" s="168">
        <f t="shared" si="84"/>
        <v>0</v>
      </c>
      <c r="AO163" s="178">
        <f t="shared" si="84"/>
        <v>-3.1</v>
      </c>
      <c r="AP163" s="168">
        <f t="shared" si="84"/>
        <v>-3.1</v>
      </c>
      <c r="AQ163" s="180"/>
      <c r="AR163" s="178">
        <f t="shared" ref="AR163:AY163" si="85">SUM(AR162)</f>
        <v>0</v>
      </c>
      <c r="AS163" s="168">
        <f t="shared" si="85"/>
        <v>0</v>
      </c>
      <c r="AT163" s="178">
        <f t="shared" si="85"/>
        <v>-3.1</v>
      </c>
      <c r="AU163" s="168">
        <f t="shared" si="85"/>
        <v>-3.1</v>
      </c>
      <c r="AV163" s="178">
        <f t="shared" si="85"/>
        <v>0</v>
      </c>
      <c r="AW163" s="168">
        <f t="shared" si="85"/>
        <v>0</v>
      </c>
      <c r="AX163" s="178">
        <f t="shared" si="85"/>
        <v>-3.1</v>
      </c>
      <c r="AY163" s="168">
        <f t="shared" si="85"/>
        <v>-3.1</v>
      </c>
      <c r="BA163" s="77"/>
    </row>
    <row r="164" spans="1:53" s="31" customFormat="1" ht="13.5" thickBot="1">
      <c r="A164" s="192"/>
      <c r="B164" s="186"/>
      <c r="C164" s="189"/>
      <c r="D164" s="193"/>
      <c r="E164" s="210"/>
      <c r="F164" s="192"/>
      <c r="G164" s="85"/>
      <c r="H164" s="207"/>
      <c r="I164" s="208"/>
      <c r="J164" s="207"/>
      <c r="K164" s="208"/>
      <c r="L164" s="83"/>
      <c r="M164" s="86"/>
      <c r="N164" s="207"/>
      <c r="O164" s="208"/>
      <c r="P164" s="89"/>
      <c r="Q164" s="207"/>
      <c r="R164" s="208"/>
      <c r="S164" s="207"/>
      <c r="T164" s="208"/>
      <c r="U164" s="207"/>
      <c r="V164" s="208"/>
      <c r="W164" s="207"/>
      <c r="X164" s="208"/>
      <c r="Y164" s="89"/>
      <c r="Z164" s="207"/>
      <c r="AA164" s="208"/>
      <c r="AB164" s="207"/>
      <c r="AC164" s="208"/>
      <c r="AD164" s="207"/>
      <c r="AE164" s="208"/>
      <c r="AF164" s="207"/>
      <c r="AG164" s="208"/>
      <c r="AH164" s="89"/>
      <c r="AI164" s="207"/>
      <c r="AJ164" s="208"/>
      <c r="AK164" s="207"/>
      <c r="AL164" s="208"/>
      <c r="AM164" s="207"/>
      <c r="AN164" s="208"/>
      <c r="AO164" s="207"/>
      <c r="AP164" s="208"/>
      <c r="AQ164" s="89"/>
      <c r="AR164" s="207"/>
      <c r="AS164" s="208"/>
      <c r="AT164" s="207"/>
      <c r="AU164" s="208"/>
      <c r="AV164" s="83"/>
      <c r="AW164" s="86"/>
      <c r="AX164" s="207"/>
      <c r="AY164" s="208"/>
      <c r="BA164" s="77"/>
    </row>
    <row r="165" spans="1:53" s="31" customFormat="1" ht="13.5" thickTop="1">
      <c r="A165" s="135"/>
      <c r="B165" s="135"/>
      <c r="C165" s="135"/>
      <c r="D165" s="135"/>
      <c r="E165" s="135"/>
      <c r="F165" s="135"/>
      <c r="G165" s="165" t="s">
        <v>18</v>
      </c>
      <c r="H165" s="138">
        <f>SUM(H21,H26,H32,H42,H45,H51,H55,H60,H63,H72,H80,H85,H88,H99,H102,H105,H128,H131,H134,H149,H152,H157,H160,H163)</f>
        <v>-1147.4000000000001</v>
      </c>
      <c r="I165" s="139">
        <f t="shared" ref="I165:AY165" si="86">SUM(I21,I26,I32,I42,I45,I51,I55,I60,I63,I72,I80,I85,I88,I99,I102,I105,I128,I131,I134,I149,I152,I157,I160,I163)</f>
        <v>-110.5</v>
      </c>
      <c r="J165" s="138">
        <f t="shared" si="86"/>
        <v>663.5</v>
      </c>
      <c r="K165" s="139">
        <f t="shared" si="86"/>
        <v>19.399999999999999</v>
      </c>
      <c r="L165" s="138">
        <f t="shared" si="86"/>
        <v>-23.70000000000001</v>
      </c>
      <c r="M165" s="139">
        <f t="shared" si="86"/>
        <v>22.3</v>
      </c>
      <c r="N165" s="138">
        <f t="shared" si="86"/>
        <v>-507.60000000000008</v>
      </c>
      <c r="O165" s="139">
        <f t="shared" si="86"/>
        <v>-68.799999999999983</v>
      </c>
      <c r="P165" s="140"/>
      <c r="Q165" s="138">
        <f t="shared" si="86"/>
        <v>-1245.2</v>
      </c>
      <c r="R165" s="139">
        <f t="shared" si="86"/>
        <v>-111.3</v>
      </c>
      <c r="S165" s="138">
        <f t="shared" si="86"/>
        <v>767.9</v>
      </c>
      <c r="T165" s="139">
        <f t="shared" si="86"/>
        <v>20.2</v>
      </c>
      <c r="U165" s="138">
        <f t="shared" si="86"/>
        <v>37.5</v>
      </c>
      <c r="V165" s="139">
        <f t="shared" si="86"/>
        <v>22.6</v>
      </c>
      <c r="W165" s="138">
        <f t="shared" si="86"/>
        <v>-439.80000000000007</v>
      </c>
      <c r="X165" s="139">
        <f t="shared" si="86"/>
        <v>-68.499999999999986</v>
      </c>
      <c r="Y165" s="140"/>
      <c r="Z165" s="138">
        <f t="shared" si="86"/>
        <v>-898.3</v>
      </c>
      <c r="AA165" s="139">
        <f t="shared" si="86"/>
        <v>-111.4</v>
      </c>
      <c r="AB165" s="138">
        <f t="shared" si="86"/>
        <v>801.3</v>
      </c>
      <c r="AC165" s="139">
        <f t="shared" si="86"/>
        <v>20.5</v>
      </c>
      <c r="AD165" s="138">
        <f t="shared" si="86"/>
        <v>31.2</v>
      </c>
      <c r="AE165" s="139">
        <f t="shared" si="86"/>
        <v>22.400000000000002</v>
      </c>
      <c r="AF165" s="138">
        <f t="shared" si="86"/>
        <v>-65.799999999999926</v>
      </c>
      <c r="AG165" s="139">
        <f t="shared" si="86"/>
        <v>-68.5</v>
      </c>
      <c r="AH165" s="140"/>
      <c r="AI165" s="138">
        <f t="shared" si="86"/>
        <v>-928.8</v>
      </c>
      <c r="AJ165" s="139">
        <f t="shared" si="86"/>
        <v>-111.40000000000002</v>
      </c>
      <c r="AK165" s="138">
        <f t="shared" si="86"/>
        <v>837.99999999999989</v>
      </c>
      <c r="AL165" s="139">
        <f t="shared" si="86"/>
        <v>20.599999999999998</v>
      </c>
      <c r="AM165" s="138">
        <f t="shared" si="86"/>
        <v>23.600000000000005</v>
      </c>
      <c r="AN165" s="139">
        <f t="shared" si="86"/>
        <v>17.400000000000002</v>
      </c>
      <c r="AO165" s="138">
        <f t="shared" si="86"/>
        <v>-67.200000000000045</v>
      </c>
      <c r="AP165" s="139">
        <f t="shared" si="86"/>
        <v>-73.400000000000006</v>
      </c>
      <c r="AQ165" s="140"/>
      <c r="AR165" s="138">
        <f t="shared" si="86"/>
        <v>-963.4</v>
      </c>
      <c r="AS165" s="139">
        <f t="shared" si="86"/>
        <v>-111.3</v>
      </c>
      <c r="AT165" s="138">
        <f t="shared" si="86"/>
        <v>874.69999999999993</v>
      </c>
      <c r="AU165" s="139">
        <f t="shared" si="86"/>
        <v>20.7</v>
      </c>
      <c r="AV165" s="138">
        <f t="shared" si="86"/>
        <v>16.8</v>
      </c>
      <c r="AW165" s="139">
        <f t="shared" si="86"/>
        <v>13.999999999999998</v>
      </c>
      <c r="AX165" s="138">
        <f t="shared" si="86"/>
        <v>-71.89999999999992</v>
      </c>
      <c r="AY165" s="139">
        <f t="shared" si="86"/>
        <v>-76.600000000000009</v>
      </c>
      <c r="BA165" s="77"/>
    </row>
    <row r="166" spans="1:53" s="31" customFormat="1">
      <c r="A166" s="135"/>
      <c r="B166" s="135"/>
      <c r="C166" s="135"/>
      <c r="D166" s="135"/>
      <c r="E166" s="135"/>
      <c r="F166" s="135"/>
      <c r="G166" s="130"/>
      <c r="H166" s="131"/>
      <c r="I166" s="132"/>
      <c r="J166" s="131"/>
      <c r="K166" s="132"/>
      <c r="L166" s="131"/>
      <c r="M166" s="132"/>
      <c r="N166" s="131"/>
      <c r="O166" s="132"/>
      <c r="P166" s="133"/>
      <c r="Q166" s="131"/>
      <c r="R166" s="132"/>
      <c r="S166" s="131"/>
      <c r="T166" s="132"/>
      <c r="U166" s="131"/>
      <c r="V166" s="132"/>
      <c r="W166" s="131"/>
      <c r="X166" s="132"/>
      <c r="Y166" s="133"/>
      <c r="Z166" s="131"/>
      <c r="AA166" s="132"/>
      <c r="AB166" s="131"/>
      <c r="AC166" s="132"/>
      <c r="AD166" s="131"/>
      <c r="AE166" s="132"/>
      <c r="AF166" s="131"/>
      <c r="AG166" s="132"/>
      <c r="AH166" s="133"/>
      <c r="AI166" s="131"/>
      <c r="AJ166" s="132"/>
      <c r="AK166" s="131"/>
      <c r="AL166" s="132"/>
      <c r="AM166" s="131"/>
      <c r="AN166" s="132"/>
      <c r="AO166" s="131"/>
      <c r="AP166" s="132"/>
      <c r="AQ166" s="134"/>
      <c r="AR166" s="131"/>
      <c r="AS166" s="132"/>
      <c r="AT166" s="131"/>
      <c r="AU166" s="132"/>
      <c r="AV166" s="131"/>
      <c r="AW166" s="132"/>
      <c r="AX166" s="131"/>
      <c r="AY166" s="132"/>
      <c r="BA166" s="77"/>
    </row>
    <row r="167" spans="1:53" s="31" customFormat="1">
      <c r="A167" s="135"/>
      <c r="B167" s="135"/>
      <c r="C167" s="135"/>
      <c r="D167" s="135"/>
      <c r="E167" s="135"/>
      <c r="F167" s="135"/>
      <c r="G167" s="130" t="s">
        <v>27</v>
      </c>
      <c r="H167" s="131">
        <f>SUM(H108,H151,H136)</f>
        <v>0</v>
      </c>
      <c r="I167" s="132">
        <f t="shared" ref="I167:O167" si="87">SUM(I108,I151,I136)</f>
        <v>0</v>
      </c>
      <c r="J167" s="131">
        <f t="shared" si="87"/>
        <v>0</v>
      </c>
      <c r="K167" s="132">
        <f t="shared" si="87"/>
        <v>0</v>
      </c>
      <c r="L167" s="131">
        <f t="shared" si="87"/>
        <v>0</v>
      </c>
      <c r="M167" s="132">
        <f t="shared" si="87"/>
        <v>0</v>
      </c>
      <c r="N167" s="131">
        <f t="shared" si="87"/>
        <v>0</v>
      </c>
      <c r="O167" s="132">
        <f t="shared" si="87"/>
        <v>0</v>
      </c>
      <c r="P167" s="131"/>
      <c r="Q167" s="131">
        <f t="shared" ref="Q167:X167" si="88">SUM(Q108,Q151,Q136)</f>
        <v>0</v>
      </c>
      <c r="R167" s="132">
        <f t="shared" si="88"/>
        <v>0</v>
      </c>
      <c r="S167" s="131">
        <f t="shared" si="88"/>
        <v>0</v>
      </c>
      <c r="T167" s="132">
        <f t="shared" si="88"/>
        <v>0</v>
      </c>
      <c r="U167" s="131">
        <f t="shared" si="88"/>
        <v>0</v>
      </c>
      <c r="V167" s="132">
        <f t="shared" si="88"/>
        <v>0</v>
      </c>
      <c r="W167" s="131">
        <f t="shared" si="88"/>
        <v>0</v>
      </c>
      <c r="X167" s="132">
        <f t="shared" si="88"/>
        <v>0</v>
      </c>
      <c r="Y167" s="131"/>
      <c r="Z167" s="131">
        <f t="shared" ref="Z167:AG167" si="89">SUM(Z108,Z151,Z136)</f>
        <v>0</v>
      </c>
      <c r="AA167" s="132">
        <f t="shared" si="89"/>
        <v>0</v>
      </c>
      <c r="AB167" s="131">
        <f t="shared" si="89"/>
        <v>0</v>
      </c>
      <c r="AC167" s="132">
        <f t="shared" si="89"/>
        <v>0</v>
      </c>
      <c r="AD167" s="131">
        <f t="shared" si="89"/>
        <v>0</v>
      </c>
      <c r="AE167" s="132">
        <f t="shared" si="89"/>
        <v>0</v>
      </c>
      <c r="AF167" s="131">
        <f t="shared" si="89"/>
        <v>0</v>
      </c>
      <c r="AG167" s="132">
        <f t="shared" si="89"/>
        <v>0</v>
      </c>
      <c r="AH167" s="131"/>
      <c r="AI167" s="131">
        <f t="shared" ref="AI167:AP167" si="90">SUM(AI108,AI151,AI136)</f>
        <v>0</v>
      </c>
      <c r="AJ167" s="132">
        <f t="shared" si="90"/>
        <v>0</v>
      </c>
      <c r="AK167" s="131">
        <f t="shared" si="90"/>
        <v>0</v>
      </c>
      <c r="AL167" s="132">
        <f t="shared" si="90"/>
        <v>0</v>
      </c>
      <c r="AM167" s="131">
        <f t="shared" si="90"/>
        <v>0</v>
      </c>
      <c r="AN167" s="132">
        <f t="shared" si="90"/>
        <v>0</v>
      </c>
      <c r="AO167" s="131">
        <f t="shared" si="90"/>
        <v>0</v>
      </c>
      <c r="AP167" s="132">
        <f t="shared" si="90"/>
        <v>0</v>
      </c>
      <c r="AQ167" s="131"/>
      <c r="AR167" s="131">
        <f t="shared" ref="AR167:AY167" si="91">SUM(AR108,AR151,AR136)</f>
        <v>0</v>
      </c>
      <c r="AS167" s="132">
        <f t="shared" si="91"/>
        <v>0</v>
      </c>
      <c r="AT167" s="131">
        <f t="shared" si="91"/>
        <v>0</v>
      </c>
      <c r="AU167" s="132">
        <f t="shared" si="91"/>
        <v>0</v>
      </c>
      <c r="AV167" s="131">
        <f t="shared" si="91"/>
        <v>0</v>
      </c>
      <c r="AW167" s="132">
        <f t="shared" si="91"/>
        <v>0</v>
      </c>
      <c r="AX167" s="131">
        <f t="shared" si="91"/>
        <v>0</v>
      </c>
      <c r="AY167" s="132">
        <f t="shared" si="91"/>
        <v>0</v>
      </c>
      <c r="BA167" s="77"/>
    </row>
    <row r="168" spans="1:53" s="31" customFormat="1">
      <c r="A168" s="135"/>
      <c r="B168" s="135"/>
      <c r="C168" s="135"/>
      <c r="D168" s="135"/>
      <c r="E168" s="135"/>
      <c r="F168" s="135"/>
      <c r="G168" s="130"/>
      <c r="H168" s="131"/>
      <c r="I168" s="132"/>
      <c r="J168" s="131"/>
      <c r="K168" s="132"/>
      <c r="L168" s="131"/>
      <c r="M168" s="132"/>
      <c r="N168" s="131"/>
      <c r="O168" s="132"/>
      <c r="P168" s="133"/>
      <c r="Q168" s="131"/>
      <c r="R168" s="132"/>
      <c r="S168" s="131"/>
      <c r="T168" s="132"/>
      <c r="U168" s="131"/>
      <c r="V168" s="132"/>
      <c r="W168" s="131"/>
      <c r="X168" s="132"/>
      <c r="Y168" s="133"/>
      <c r="Z168" s="131"/>
      <c r="AA168" s="132"/>
      <c r="AB168" s="131"/>
      <c r="AC168" s="132"/>
      <c r="AD168" s="131"/>
      <c r="AE168" s="132"/>
      <c r="AF168" s="131"/>
      <c r="AG168" s="132"/>
      <c r="AH168" s="133"/>
      <c r="AI168" s="131"/>
      <c r="AJ168" s="132"/>
      <c r="AK168" s="131"/>
      <c r="AL168" s="132"/>
      <c r="AM168" s="131"/>
      <c r="AN168" s="132"/>
      <c r="AO168" s="131"/>
      <c r="AP168" s="132"/>
      <c r="AQ168" s="134"/>
      <c r="AR168" s="131"/>
      <c r="AS168" s="132"/>
      <c r="AT168" s="131"/>
      <c r="AU168" s="132"/>
      <c r="AV168" s="131"/>
      <c r="AW168" s="132"/>
      <c r="AX168" s="131"/>
      <c r="AY168" s="132"/>
      <c r="BA168" s="77"/>
    </row>
    <row r="169" spans="1:53" s="31" customFormat="1">
      <c r="A169" s="135"/>
      <c r="B169" s="135"/>
      <c r="C169" s="135"/>
      <c r="D169" s="135"/>
      <c r="E169" s="135"/>
      <c r="F169" s="135"/>
      <c r="G169" s="165" t="s">
        <v>19</v>
      </c>
      <c r="H169" s="138">
        <f>+H165-H167</f>
        <v>-1147.4000000000001</v>
      </c>
      <c r="I169" s="139">
        <f>+I165-I167</f>
        <v>-110.5</v>
      </c>
      <c r="J169" s="138">
        <f t="shared" ref="J169:AY169" si="92">+J165-J167</f>
        <v>663.5</v>
      </c>
      <c r="K169" s="139">
        <f t="shared" si="92"/>
        <v>19.399999999999999</v>
      </c>
      <c r="L169" s="138">
        <f t="shared" si="92"/>
        <v>-23.70000000000001</v>
      </c>
      <c r="M169" s="139">
        <f t="shared" si="92"/>
        <v>22.3</v>
      </c>
      <c r="N169" s="138">
        <f t="shared" si="92"/>
        <v>-507.60000000000008</v>
      </c>
      <c r="O169" s="139">
        <f t="shared" si="92"/>
        <v>-68.799999999999983</v>
      </c>
      <c r="P169" s="140"/>
      <c r="Q169" s="138">
        <f t="shared" si="92"/>
        <v>-1245.2</v>
      </c>
      <c r="R169" s="139">
        <f t="shared" si="92"/>
        <v>-111.3</v>
      </c>
      <c r="S169" s="138">
        <f t="shared" si="92"/>
        <v>767.9</v>
      </c>
      <c r="T169" s="139">
        <f t="shared" si="92"/>
        <v>20.2</v>
      </c>
      <c r="U169" s="138">
        <f t="shared" si="92"/>
        <v>37.5</v>
      </c>
      <c r="V169" s="139">
        <f t="shared" si="92"/>
        <v>22.6</v>
      </c>
      <c r="W169" s="138">
        <f t="shared" si="92"/>
        <v>-439.80000000000007</v>
      </c>
      <c r="X169" s="139">
        <f t="shared" si="92"/>
        <v>-68.499999999999986</v>
      </c>
      <c r="Y169" s="140"/>
      <c r="Z169" s="138">
        <f t="shared" si="92"/>
        <v>-898.3</v>
      </c>
      <c r="AA169" s="139">
        <f t="shared" si="92"/>
        <v>-111.4</v>
      </c>
      <c r="AB169" s="138">
        <f t="shared" si="92"/>
        <v>801.3</v>
      </c>
      <c r="AC169" s="139">
        <f t="shared" si="92"/>
        <v>20.5</v>
      </c>
      <c r="AD169" s="138">
        <f t="shared" si="92"/>
        <v>31.2</v>
      </c>
      <c r="AE169" s="139">
        <f t="shared" si="92"/>
        <v>22.400000000000002</v>
      </c>
      <c r="AF169" s="138">
        <f t="shared" si="92"/>
        <v>-65.799999999999926</v>
      </c>
      <c r="AG169" s="139">
        <f t="shared" si="92"/>
        <v>-68.5</v>
      </c>
      <c r="AH169" s="140"/>
      <c r="AI169" s="138">
        <f t="shared" si="92"/>
        <v>-928.8</v>
      </c>
      <c r="AJ169" s="139">
        <f t="shared" si="92"/>
        <v>-111.40000000000002</v>
      </c>
      <c r="AK169" s="138">
        <f t="shared" si="92"/>
        <v>837.99999999999989</v>
      </c>
      <c r="AL169" s="139">
        <f t="shared" si="92"/>
        <v>20.599999999999998</v>
      </c>
      <c r="AM169" s="138">
        <f t="shared" si="92"/>
        <v>23.600000000000005</v>
      </c>
      <c r="AN169" s="139">
        <f t="shared" si="92"/>
        <v>17.400000000000002</v>
      </c>
      <c r="AO169" s="138">
        <f t="shared" si="92"/>
        <v>-67.200000000000045</v>
      </c>
      <c r="AP169" s="139">
        <f t="shared" si="92"/>
        <v>-73.400000000000006</v>
      </c>
      <c r="AQ169" s="140"/>
      <c r="AR169" s="138">
        <f t="shared" si="92"/>
        <v>-963.4</v>
      </c>
      <c r="AS169" s="139">
        <f t="shared" si="92"/>
        <v>-111.3</v>
      </c>
      <c r="AT169" s="138">
        <f t="shared" si="92"/>
        <v>874.69999999999993</v>
      </c>
      <c r="AU169" s="139">
        <f t="shared" si="92"/>
        <v>20.7</v>
      </c>
      <c r="AV169" s="138">
        <f t="shared" si="92"/>
        <v>16.8</v>
      </c>
      <c r="AW169" s="139">
        <f t="shared" si="92"/>
        <v>13.999999999999998</v>
      </c>
      <c r="AX169" s="138">
        <f t="shared" si="92"/>
        <v>-71.89999999999992</v>
      </c>
      <c r="AY169" s="139">
        <f t="shared" si="92"/>
        <v>-76.600000000000009</v>
      </c>
      <c r="BA169" s="77"/>
    </row>
    <row r="170" spans="1:53" s="31" customFormat="1">
      <c r="A170" s="141"/>
      <c r="B170" s="141"/>
      <c r="C170" s="142"/>
      <c r="D170" s="143"/>
      <c r="E170" s="144"/>
      <c r="F170" s="14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BA170" s="77"/>
    </row>
    <row r="171" spans="1:53" s="31" customFormat="1">
      <c r="A171" s="141"/>
      <c r="B171" s="141"/>
      <c r="C171" s="142"/>
      <c r="D171" s="143"/>
      <c r="E171" s="144"/>
      <c r="F171" s="14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BA171" s="77"/>
    </row>
    <row r="172" spans="1:53">
      <c r="A172" s="224"/>
      <c r="B172" s="225"/>
      <c r="C172" s="226"/>
      <c r="D172" s="227"/>
      <c r="E172" s="228"/>
      <c r="F172" s="229" t="s">
        <v>322</v>
      </c>
      <c r="G172" s="230"/>
      <c r="H172" s="231"/>
      <c r="I172" s="231"/>
      <c r="J172" s="231"/>
      <c r="K172" s="231"/>
      <c r="L172" s="231"/>
      <c r="M172" s="231"/>
      <c r="N172" s="231"/>
      <c r="O172" s="232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</row>
    <row r="173" spans="1:53">
      <c r="A173" s="119"/>
      <c r="B173" s="120"/>
      <c r="C173" s="121"/>
      <c r="D173" s="162"/>
      <c r="E173" s="121"/>
      <c r="F173" s="122"/>
      <c r="G173" s="121"/>
      <c r="H173" s="261" t="s">
        <v>326</v>
      </c>
      <c r="I173" s="262"/>
      <c r="J173" s="262"/>
      <c r="K173" s="262"/>
      <c r="L173" s="262"/>
      <c r="M173" s="262"/>
      <c r="N173" s="262"/>
      <c r="O173" s="263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</row>
    <row r="174" spans="1:53">
      <c r="A174" s="114" t="s">
        <v>12</v>
      </c>
      <c r="B174" s="222" t="s">
        <v>10</v>
      </c>
      <c r="C174" s="123"/>
      <c r="D174" s="163"/>
      <c r="E174" s="123"/>
      <c r="F174" s="123"/>
      <c r="G174" s="123"/>
      <c r="H174" s="264" t="s">
        <v>3</v>
      </c>
      <c r="I174" s="265"/>
      <c r="J174" s="264" t="s">
        <v>4</v>
      </c>
      <c r="K174" s="265"/>
      <c r="L174" s="264" t="s">
        <v>15</v>
      </c>
      <c r="M174" s="265"/>
      <c r="N174" s="264" t="s">
        <v>5</v>
      </c>
      <c r="O174" s="26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</row>
    <row r="175" spans="1:53">
      <c r="A175" s="91" t="s">
        <v>13</v>
      </c>
      <c r="B175" s="90" t="s">
        <v>11</v>
      </c>
      <c r="C175" s="91" t="s">
        <v>0</v>
      </c>
      <c r="D175" s="113" t="s">
        <v>6</v>
      </c>
      <c r="E175" s="91" t="s">
        <v>14</v>
      </c>
      <c r="F175" s="91" t="s">
        <v>1</v>
      </c>
      <c r="G175" s="91" t="s">
        <v>90</v>
      </c>
      <c r="H175" s="92" t="s">
        <v>2</v>
      </c>
      <c r="I175" s="92" t="s">
        <v>8</v>
      </c>
      <c r="J175" s="92" t="s">
        <v>2</v>
      </c>
      <c r="K175" s="92" t="s">
        <v>8</v>
      </c>
      <c r="L175" s="92" t="s">
        <v>2</v>
      </c>
      <c r="M175" s="92" t="s">
        <v>8</v>
      </c>
      <c r="N175" s="92" t="s">
        <v>2</v>
      </c>
      <c r="O175" s="92" t="s">
        <v>8</v>
      </c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</row>
    <row r="176" spans="1:53">
      <c r="A176" s="213" t="s">
        <v>278</v>
      </c>
      <c r="B176" s="214">
        <v>706</v>
      </c>
      <c r="C176" s="215">
        <v>45470</v>
      </c>
      <c r="D176" s="216" t="s">
        <v>301</v>
      </c>
      <c r="E176" s="217" t="s">
        <v>309</v>
      </c>
      <c r="F176" s="218" t="s">
        <v>294</v>
      </c>
      <c r="G176" s="219" t="s">
        <v>327</v>
      </c>
      <c r="H176" s="220">
        <v>-161.19999999999999</v>
      </c>
      <c r="I176" s="221">
        <v>0</v>
      </c>
      <c r="J176" s="220">
        <v>161.19999999999999</v>
      </c>
      <c r="K176" s="221">
        <v>0</v>
      </c>
      <c r="L176" s="220">
        <v>0</v>
      </c>
      <c r="M176" s="221">
        <v>0</v>
      </c>
      <c r="N176" s="220">
        <v>0</v>
      </c>
      <c r="O176" s="221">
        <v>0</v>
      </c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</row>
    <row r="177" spans="1:53">
      <c r="A177" s="233"/>
      <c r="B177" s="141"/>
      <c r="C177" s="142"/>
      <c r="D177" s="143"/>
      <c r="E177" s="144"/>
      <c r="F177" s="144"/>
      <c r="G177" s="130"/>
      <c r="H177" s="133"/>
      <c r="I177" s="133"/>
      <c r="J177" s="133"/>
      <c r="K177" s="133"/>
      <c r="L177" s="133"/>
      <c r="M177" s="133"/>
      <c r="N177" s="133"/>
      <c r="O177" s="132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</row>
    <row r="178" spans="1:53">
      <c r="A178" s="234"/>
      <c r="B178" s="235"/>
      <c r="C178" s="236"/>
      <c r="D178" s="237"/>
      <c r="E178" s="238"/>
      <c r="F178" s="238"/>
      <c r="G178" s="165" t="s">
        <v>18</v>
      </c>
      <c r="H178" s="140">
        <f t="shared" ref="H178:O178" si="93">SUM(H176:H176)</f>
        <v>-161.19999999999999</v>
      </c>
      <c r="I178" s="140">
        <f t="shared" si="93"/>
        <v>0</v>
      </c>
      <c r="J178" s="140">
        <f t="shared" si="93"/>
        <v>161.19999999999999</v>
      </c>
      <c r="K178" s="140">
        <f t="shared" si="93"/>
        <v>0</v>
      </c>
      <c r="L178" s="140">
        <f t="shared" si="93"/>
        <v>0</v>
      </c>
      <c r="M178" s="140">
        <f t="shared" si="93"/>
        <v>0</v>
      </c>
      <c r="N178" s="140">
        <f t="shared" si="93"/>
        <v>0</v>
      </c>
      <c r="O178" s="139">
        <f t="shared" si="93"/>
        <v>0</v>
      </c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</row>
    <row r="179" spans="1:53" s="31" customFormat="1">
      <c r="A179" s="141"/>
      <c r="B179" s="141"/>
      <c r="C179" s="142"/>
      <c r="D179" s="143"/>
      <c r="E179" s="144"/>
      <c r="F179" s="14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BA179" s="77"/>
    </row>
    <row r="180" spans="1:53" s="31" customFormat="1">
      <c r="A180" s="141"/>
      <c r="B180" s="141"/>
      <c r="C180" s="142"/>
      <c r="D180" s="143"/>
      <c r="E180" s="144"/>
      <c r="F180" s="14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BA180" s="77"/>
    </row>
    <row r="181" spans="1:53" s="31" customFormat="1">
      <c r="A181" s="141"/>
      <c r="B181" s="141"/>
      <c r="C181" s="142"/>
      <c r="D181" s="143"/>
      <c r="E181" s="144"/>
      <c r="F181" s="14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BA181" s="77"/>
    </row>
    <row r="182" spans="1:53" s="31" customFormat="1">
      <c r="A182" s="141"/>
      <c r="B182" s="141"/>
      <c r="C182" s="142"/>
      <c r="D182" s="143"/>
      <c r="E182" s="144"/>
      <c r="F182" s="144"/>
      <c r="G182" s="125"/>
      <c r="H182" s="77"/>
      <c r="I182" s="77"/>
      <c r="J182" s="77"/>
      <c r="K182" s="77"/>
      <c r="L182" s="77"/>
      <c r="M182" s="77"/>
      <c r="N182" s="129"/>
      <c r="O182" s="129"/>
      <c r="Q182" s="77"/>
      <c r="R182" s="77"/>
      <c r="S182" s="77"/>
      <c r="T182" s="77"/>
      <c r="U182" s="77"/>
      <c r="V182" s="77"/>
      <c r="W182" s="129"/>
      <c r="X182" s="129"/>
      <c r="Y182" s="77"/>
      <c r="Z182" s="77"/>
      <c r="AA182" s="77"/>
      <c r="AB182" s="77"/>
      <c r="AC182" s="77"/>
      <c r="AD182" s="77"/>
      <c r="AE182" s="77"/>
      <c r="AF182" s="129"/>
      <c r="AG182" s="129"/>
      <c r="AH182" s="77"/>
      <c r="AI182" s="77"/>
      <c r="AJ182" s="77"/>
      <c r="AK182" s="77"/>
      <c r="AL182" s="77"/>
      <c r="AM182" s="77"/>
      <c r="AN182" s="77"/>
      <c r="AO182" s="129"/>
      <c r="AP182" s="129"/>
      <c r="AQ182" s="77"/>
      <c r="AR182" s="77"/>
      <c r="AS182" s="77"/>
      <c r="AT182" s="77"/>
      <c r="AU182" s="77"/>
      <c r="AV182" s="77"/>
      <c r="AW182" s="77"/>
      <c r="AX182" s="129"/>
      <c r="AY182" s="129"/>
      <c r="BA182" s="77"/>
    </row>
    <row r="183" spans="1:53" s="31" customFormat="1">
      <c r="A183" s="141"/>
      <c r="B183" s="141"/>
      <c r="C183" s="142"/>
      <c r="D183" s="143"/>
      <c r="E183" s="52" t="s">
        <v>267</v>
      </c>
      <c r="F183" s="144"/>
      <c r="G183" s="125"/>
      <c r="H183" s="77"/>
      <c r="I183" s="77"/>
      <c r="J183" s="77"/>
      <c r="K183" s="77"/>
      <c r="L183" s="77"/>
      <c r="M183" s="77"/>
      <c r="N183" s="129"/>
      <c r="O183" s="129"/>
      <c r="Q183" s="77"/>
      <c r="R183" s="77"/>
      <c r="S183" s="77"/>
      <c r="T183" s="77"/>
      <c r="U183" s="77"/>
      <c r="V183" s="77"/>
      <c r="W183" s="129"/>
      <c r="X183" s="129"/>
      <c r="Y183" s="77"/>
      <c r="Z183" s="77"/>
      <c r="AA183" s="77"/>
      <c r="AB183" s="77"/>
      <c r="AC183" s="77"/>
      <c r="AD183" s="77"/>
      <c r="AE183" s="77"/>
      <c r="AF183" s="129"/>
      <c r="AG183" s="129"/>
      <c r="AH183" s="77"/>
      <c r="AI183" s="77"/>
      <c r="AJ183" s="77"/>
      <c r="AK183" s="77"/>
      <c r="AL183" s="77"/>
      <c r="AM183" s="77"/>
      <c r="AN183" s="77"/>
      <c r="AO183" s="129"/>
      <c r="AP183" s="129"/>
      <c r="AQ183" s="77"/>
      <c r="AR183" s="77"/>
      <c r="AS183" s="77"/>
      <c r="AT183" s="77"/>
      <c r="AU183" s="77"/>
      <c r="AV183" s="77"/>
      <c r="AW183" s="77"/>
      <c r="AX183" s="129"/>
      <c r="AY183" s="129"/>
      <c r="BA183" s="77"/>
    </row>
    <row r="184" spans="1:53" s="31" customFormat="1">
      <c r="A184" s="141"/>
      <c r="B184" s="141"/>
      <c r="C184" s="142"/>
      <c r="D184" s="143"/>
      <c r="E184" s="52" t="s">
        <v>231</v>
      </c>
      <c r="F184" s="144"/>
      <c r="G184" s="125"/>
      <c r="H184" s="77"/>
      <c r="I184" s="77"/>
      <c r="J184" s="77"/>
      <c r="K184" s="77"/>
      <c r="L184" s="77"/>
      <c r="M184" s="77"/>
      <c r="N184" s="129"/>
      <c r="O184" s="129"/>
      <c r="Q184" s="77"/>
      <c r="R184" s="77"/>
      <c r="S184" s="77"/>
      <c r="T184" s="77"/>
      <c r="U184" s="77"/>
      <c r="V184" s="77"/>
      <c r="W184" s="129"/>
      <c r="X184" s="129"/>
      <c r="Y184" s="77"/>
      <c r="Z184" s="77"/>
      <c r="AA184" s="77"/>
      <c r="AB184" s="77"/>
      <c r="AC184" s="77"/>
      <c r="AD184" s="77"/>
      <c r="AE184" s="77"/>
      <c r="AF184" s="129"/>
      <c r="AG184" s="129"/>
      <c r="AH184" s="77"/>
      <c r="AI184" s="77"/>
      <c r="AJ184" s="77"/>
      <c r="AK184" s="77"/>
      <c r="AL184" s="77"/>
      <c r="AM184" s="77"/>
      <c r="AN184" s="77"/>
      <c r="AO184" s="129"/>
      <c r="AP184" s="129"/>
      <c r="AQ184" s="77"/>
      <c r="AR184" s="77"/>
      <c r="AS184" s="77"/>
      <c r="AT184" s="77"/>
      <c r="AU184" s="77"/>
      <c r="AV184" s="77"/>
      <c r="AW184" s="77"/>
      <c r="AX184" s="129"/>
      <c r="AY184" s="129"/>
      <c r="BA184" s="77"/>
    </row>
    <row r="185" spans="1:53" s="31" customFormat="1">
      <c r="A185" s="141"/>
      <c r="B185" s="141"/>
      <c r="C185" s="142"/>
      <c r="D185" s="143"/>
      <c r="E185" s="144"/>
      <c r="F185" s="144"/>
      <c r="G185" s="125"/>
      <c r="H185" s="77"/>
      <c r="I185" s="77"/>
      <c r="J185" s="77"/>
      <c r="K185" s="77"/>
      <c r="L185" s="77"/>
      <c r="M185" s="77"/>
      <c r="N185" s="129"/>
      <c r="O185" s="129"/>
      <c r="Q185" s="77"/>
      <c r="R185" s="77"/>
      <c r="S185" s="77"/>
      <c r="T185" s="77"/>
      <c r="U185" s="77"/>
      <c r="V185" s="77"/>
      <c r="W185" s="129"/>
      <c r="X185" s="129"/>
      <c r="Y185" s="77"/>
      <c r="Z185" s="77"/>
      <c r="AA185" s="77"/>
      <c r="AB185" s="77"/>
      <c r="AC185" s="77"/>
      <c r="AD185" s="77"/>
      <c r="AE185" s="77"/>
      <c r="AF185" s="129"/>
      <c r="AG185" s="129"/>
      <c r="AH185" s="77"/>
      <c r="AI185" s="77"/>
      <c r="AJ185" s="77"/>
      <c r="AK185" s="77"/>
      <c r="AL185" s="77"/>
      <c r="AM185" s="77"/>
      <c r="AN185" s="77"/>
      <c r="AO185" s="129"/>
      <c r="AP185" s="129"/>
      <c r="AQ185" s="77"/>
      <c r="AR185" s="77"/>
      <c r="AS185" s="77"/>
      <c r="AT185" s="77"/>
      <c r="AU185" s="77"/>
      <c r="AV185" s="77"/>
      <c r="AW185" s="77"/>
      <c r="AX185" s="129"/>
      <c r="AY185" s="129"/>
      <c r="BA185" s="77"/>
    </row>
    <row r="186" spans="1:53" s="31" customFormat="1">
      <c r="A186" s="141"/>
      <c r="B186" s="141"/>
      <c r="C186" s="142"/>
      <c r="D186" s="143"/>
      <c r="E186" s="144"/>
      <c r="F186" s="144"/>
      <c r="G186" s="125"/>
      <c r="H186" s="77"/>
      <c r="I186" s="77"/>
      <c r="J186" s="77"/>
      <c r="K186" s="77"/>
      <c r="L186" s="77"/>
      <c r="M186" s="77"/>
      <c r="N186" s="129"/>
      <c r="O186" s="129"/>
      <c r="Q186" s="77"/>
      <c r="R186" s="77"/>
      <c r="S186" s="77"/>
      <c r="T186" s="77"/>
      <c r="U186" s="77"/>
      <c r="V186" s="77"/>
      <c r="W186" s="129"/>
      <c r="X186" s="129"/>
      <c r="Y186" s="77"/>
      <c r="Z186" s="77"/>
      <c r="AA186" s="77"/>
      <c r="AB186" s="77"/>
      <c r="AC186" s="77"/>
      <c r="AD186" s="77"/>
      <c r="AE186" s="77"/>
      <c r="AF186" s="129"/>
      <c r="AG186" s="129"/>
      <c r="AH186" s="77"/>
      <c r="AI186" s="77"/>
      <c r="AJ186" s="77"/>
      <c r="AK186" s="77"/>
      <c r="AL186" s="77"/>
      <c r="AM186" s="77"/>
      <c r="AN186" s="77"/>
      <c r="AO186" s="129"/>
      <c r="AP186" s="129"/>
      <c r="AQ186" s="77"/>
      <c r="AR186" s="77"/>
      <c r="AS186" s="77"/>
      <c r="AT186" s="77"/>
      <c r="AU186" s="77"/>
      <c r="AV186" s="77"/>
      <c r="AW186" s="77"/>
      <c r="AX186" s="129"/>
      <c r="AY186" s="129"/>
      <c r="BA186" s="77"/>
    </row>
    <row r="187" spans="1:53" s="31" customFormat="1">
      <c r="A187" s="141"/>
      <c r="B187" s="141"/>
      <c r="C187" s="142"/>
      <c r="D187" s="143"/>
      <c r="E187" s="144"/>
      <c r="F187" s="144"/>
      <c r="G187" s="125"/>
      <c r="H187" s="77"/>
      <c r="I187" s="77"/>
      <c r="J187" s="77"/>
      <c r="K187" s="77"/>
      <c r="L187" s="77"/>
      <c r="M187" s="77"/>
      <c r="N187" s="129"/>
      <c r="O187" s="129"/>
      <c r="Q187" s="77"/>
      <c r="R187" s="77"/>
      <c r="S187" s="77"/>
      <c r="T187" s="77"/>
      <c r="U187" s="77"/>
      <c r="V187" s="77"/>
      <c r="W187" s="129"/>
      <c r="X187" s="129"/>
      <c r="Y187" s="77"/>
      <c r="Z187" s="77"/>
      <c r="AA187" s="77"/>
      <c r="AB187" s="77"/>
      <c r="AC187" s="77"/>
      <c r="AD187" s="77"/>
      <c r="AE187" s="77"/>
      <c r="AF187" s="129"/>
      <c r="AG187" s="129"/>
      <c r="AH187" s="77"/>
      <c r="AI187" s="77"/>
      <c r="AJ187" s="77"/>
      <c r="AK187" s="77"/>
      <c r="AL187" s="77"/>
      <c r="AM187" s="77"/>
      <c r="AN187" s="77"/>
      <c r="AO187" s="129"/>
      <c r="AP187" s="129"/>
      <c r="AQ187" s="77"/>
      <c r="AR187" s="77"/>
      <c r="AS187" s="77"/>
      <c r="AT187" s="77"/>
      <c r="AU187" s="77"/>
      <c r="AV187" s="77"/>
      <c r="AW187" s="77"/>
      <c r="AX187" s="129"/>
      <c r="AY187" s="129"/>
      <c r="BA187" s="77"/>
    </row>
    <row r="188" spans="1:53" s="31" customFormat="1">
      <c r="A188" s="141"/>
      <c r="B188" s="141"/>
      <c r="C188" s="142"/>
      <c r="D188" s="143"/>
      <c r="E188" s="144"/>
      <c r="F188" s="144"/>
      <c r="G188" s="125"/>
      <c r="H188" s="77"/>
      <c r="I188" s="77"/>
      <c r="J188" s="77"/>
      <c r="K188" s="77"/>
      <c r="L188" s="77"/>
      <c r="M188" s="77"/>
      <c r="N188" s="129"/>
      <c r="O188" s="129"/>
      <c r="Q188" s="77"/>
      <c r="R188" s="77"/>
      <c r="S188" s="77"/>
      <c r="T188" s="77"/>
      <c r="U188" s="77"/>
      <c r="V188" s="77"/>
      <c r="W188" s="129"/>
      <c r="X188" s="129"/>
      <c r="Y188" s="77"/>
      <c r="Z188" s="77"/>
      <c r="AA188" s="77"/>
      <c r="AB188" s="77"/>
      <c r="AC188" s="77"/>
      <c r="AD188" s="77"/>
      <c r="AE188" s="77"/>
      <c r="AF188" s="129"/>
      <c r="AG188" s="129"/>
      <c r="AH188" s="77"/>
      <c r="AI188" s="77"/>
      <c r="AJ188" s="77"/>
      <c r="AK188" s="77"/>
      <c r="AL188" s="77"/>
      <c r="AM188" s="77"/>
      <c r="AN188" s="77"/>
      <c r="AO188" s="129"/>
      <c r="AP188" s="129"/>
      <c r="AQ188" s="77"/>
      <c r="AR188" s="77"/>
      <c r="AS188" s="77"/>
      <c r="AT188" s="77"/>
      <c r="AU188" s="77"/>
      <c r="AV188" s="77"/>
      <c r="AW188" s="77"/>
      <c r="AX188" s="129"/>
      <c r="AY188" s="129"/>
      <c r="BA188" s="77"/>
    </row>
    <row r="189" spans="1:53" s="31" customFormat="1">
      <c r="A189" s="141"/>
      <c r="B189" s="141"/>
      <c r="C189" s="142"/>
      <c r="D189" s="143"/>
      <c r="E189" s="144"/>
      <c r="F189" s="144"/>
      <c r="G189" s="125"/>
      <c r="H189" s="77"/>
      <c r="I189" s="77"/>
      <c r="J189" s="77"/>
      <c r="K189" s="77"/>
      <c r="L189" s="77"/>
      <c r="M189" s="77"/>
      <c r="N189" s="129"/>
      <c r="O189" s="129"/>
      <c r="Q189" s="77"/>
      <c r="R189" s="77"/>
      <c r="S189" s="77"/>
      <c r="T189" s="77"/>
      <c r="U189" s="77"/>
      <c r="V189" s="77"/>
      <c r="W189" s="129"/>
      <c r="X189" s="129"/>
      <c r="Y189" s="77"/>
      <c r="Z189" s="77"/>
      <c r="AA189" s="77"/>
      <c r="AB189" s="77"/>
      <c r="AC189" s="77"/>
      <c r="AD189" s="77"/>
      <c r="AE189" s="77"/>
      <c r="AF189" s="129"/>
      <c r="AG189" s="129"/>
      <c r="AH189" s="77"/>
      <c r="AI189" s="77"/>
      <c r="AJ189" s="77"/>
      <c r="AK189" s="77"/>
      <c r="AL189" s="77"/>
      <c r="AM189" s="77"/>
      <c r="AN189" s="77"/>
      <c r="AO189" s="129"/>
      <c r="AP189" s="129"/>
      <c r="AQ189" s="77"/>
      <c r="AR189" s="77"/>
      <c r="AS189" s="77"/>
      <c r="AT189" s="77"/>
      <c r="AU189" s="77"/>
      <c r="AV189" s="77"/>
      <c r="AW189" s="77"/>
      <c r="AX189" s="129"/>
      <c r="AY189" s="129"/>
      <c r="BA189" s="77"/>
    </row>
    <row r="190" spans="1:53" s="31" customFormat="1">
      <c r="A190" s="141"/>
      <c r="B190" s="141"/>
      <c r="C190" s="142"/>
      <c r="D190" s="143"/>
      <c r="E190" s="144"/>
      <c r="F190" s="144"/>
      <c r="G190" s="125"/>
      <c r="H190" s="77"/>
      <c r="I190" s="77"/>
      <c r="J190" s="77"/>
      <c r="K190" s="77"/>
      <c r="L190" s="77"/>
      <c r="M190" s="77"/>
      <c r="N190" s="129"/>
      <c r="O190" s="129"/>
      <c r="Q190" s="77"/>
      <c r="R190" s="77"/>
      <c r="S190" s="77"/>
      <c r="T190" s="77"/>
      <c r="U190" s="77"/>
      <c r="V190" s="77"/>
      <c r="W190" s="129"/>
      <c r="X190" s="129"/>
      <c r="Y190" s="77"/>
      <c r="Z190" s="77"/>
      <c r="AA190" s="77"/>
      <c r="AB190" s="77"/>
      <c r="AC190" s="77"/>
      <c r="AD190" s="77"/>
      <c r="AE190" s="77"/>
      <c r="AF190" s="129"/>
      <c r="AG190" s="129"/>
      <c r="AH190" s="77"/>
      <c r="AI190" s="77"/>
      <c r="AJ190" s="77"/>
      <c r="AK190" s="77"/>
      <c r="AL190" s="77"/>
      <c r="AM190" s="77"/>
      <c r="AN190" s="77"/>
      <c r="AO190" s="129"/>
      <c r="AP190" s="129"/>
      <c r="AQ190" s="77"/>
      <c r="AR190" s="77"/>
      <c r="AS190" s="77"/>
      <c r="AT190" s="77"/>
      <c r="AU190" s="77"/>
      <c r="AV190" s="77"/>
      <c r="AW190" s="77"/>
      <c r="AX190" s="129"/>
      <c r="AY190" s="129"/>
      <c r="BA190" s="77"/>
    </row>
    <row r="191" spans="1:53" s="31" customFormat="1">
      <c r="A191" s="141"/>
      <c r="B191" s="141"/>
      <c r="C191" s="142"/>
      <c r="D191" s="143"/>
      <c r="E191" s="144"/>
      <c r="F191" s="144"/>
      <c r="G191" s="125"/>
      <c r="H191" s="77"/>
      <c r="I191" s="77"/>
      <c r="J191" s="77"/>
      <c r="K191" s="77"/>
      <c r="L191" s="77"/>
      <c r="M191" s="77"/>
      <c r="N191" s="129"/>
      <c r="O191" s="129"/>
      <c r="Q191" s="77"/>
      <c r="R191" s="77"/>
      <c r="S191" s="77"/>
      <c r="T191" s="77"/>
      <c r="U191" s="77"/>
      <c r="V191" s="77"/>
      <c r="W191" s="129"/>
      <c r="X191" s="129"/>
      <c r="Y191" s="77"/>
      <c r="Z191" s="77"/>
      <c r="AA191" s="77"/>
      <c r="AB191" s="77"/>
      <c r="AC191" s="77"/>
      <c r="AD191" s="77"/>
      <c r="AE191" s="77"/>
      <c r="AF191" s="129"/>
      <c r="AG191" s="129"/>
      <c r="AH191" s="77"/>
      <c r="AI191" s="77"/>
      <c r="AJ191" s="77"/>
      <c r="AK191" s="77"/>
      <c r="AL191" s="77"/>
      <c r="AM191" s="77"/>
      <c r="AN191" s="77"/>
      <c r="AO191" s="129"/>
      <c r="AP191" s="129"/>
      <c r="AQ191" s="77"/>
      <c r="AR191" s="77"/>
      <c r="AS191" s="77"/>
      <c r="AT191" s="77"/>
      <c r="AU191" s="77"/>
      <c r="AV191" s="77"/>
      <c r="AW191" s="77"/>
      <c r="AX191" s="129"/>
      <c r="AY191" s="129"/>
      <c r="BA191" s="77"/>
    </row>
    <row r="192" spans="1:53" s="31" customFormat="1">
      <c r="A192" s="146"/>
      <c r="B192" s="147"/>
      <c r="C192" s="124"/>
      <c r="D192" s="151"/>
      <c r="E192" s="125"/>
      <c r="F192" s="136"/>
      <c r="G192" s="128"/>
      <c r="H192" s="77"/>
      <c r="I192" s="77"/>
      <c r="J192" s="77"/>
      <c r="K192" s="77"/>
      <c r="L192" s="77"/>
      <c r="M192" s="77"/>
      <c r="N192" s="77"/>
      <c r="O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BA192" s="77"/>
    </row>
    <row r="193" spans="1:53" s="31" customFormat="1">
      <c r="A193" s="146"/>
      <c r="B193" s="147"/>
      <c r="C193" s="124"/>
      <c r="D193" s="151"/>
      <c r="E193" s="125"/>
      <c r="F193" s="136"/>
      <c r="G193" s="128"/>
      <c r="H193" s="77"/>
      <c r="I193" s="77"/>
      <c r="J193" s="77"/>
      <c r="K193" s="77"/>
      <c r="L193" s="77"/>
      <c r="M193" s="77"/>
      <c r="N193" s="77"/>
      <c r="O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BA193" s="77"/>
    </row>
    <row r="194" spans="1:53" s="31" customFormat="1">
      <c r="A194" s="146"/>
      <c r="B194" s="147"/>
      <c r="C194" s="124"/>
      <c r="D194" s="151"/>
      <c r="E194" s="125"/>
      <c r="F194" s="136"/>
      <c r="G194" s="128"/>
      <c r="H194" s="77"/>
      <c r="I194" s="77"/>
      <c r="J194" s="77"/>
      <c r="K194" s="77"/>
      <c r="L194" s="77"/>
      <c r="M194" s="77"/>
      <c r="N194" s="77"/>
      <c r="O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BA194" s="77"/>
    </row>
    <row r="195" spans="1:53" s="31" customFormat="1">
      <c r="A195" s="146"/>
      <c r="B195" s="147"/>
      <c r="C195" s="124"/>
      <c r="D195" s="151"/>
      <c r="E195" s="125"/>
      <c r="F195" s="136"/>
      <c r="G195" s="128"/>
      <c r="H195" s="77"/>
      <c r="I195" s="77"/>
      <c r="J195" s="77"/>
      <c r="K195" s="77"/>
      <c r="L195" s="77"/>
      <c r="M195" s="77"/>
      <c r="N195" s="77"/>
      <c r="O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BA195" s="77"/>
    </row>
    <row r="196" spans="1:53" s="31" customFormat="1" ht="25.5">
      <c r="A196" s="146"/>
      <c r="B196" s="147"/>
      <c r="C196" s="124"/>
      <c r="D196" s="151"/>
      <c r="E196" s="125" t="s">
        <v>293</v>
      </c>
      <c r="F196" s="136"/>
      <c r="G196" s="128"/>
      <c r="H196" s="77"/>
      <c r="I196" s="77"/>
      <c r="J196" s="77"/>
      <c r="K196" s="77"/>
      <c r="L196" s="77"/>
      <c r="M196" s="77"/>
      <c r="N196" s="77"/>
      <c r="O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BA196" s="77"/>
    </row>
    <row r="197" spans="1:53" s="31" customFormat="1">
      <c r="A197" s="146"/>
      <c r="B197" s="147"/>
      <c r="C197" s="124"/>
      <c r="D197" s="151"/>
      <c r="E197" s="125"/>
      <c r="F197" s="136"/>
      <c r="G197" s="128"/>
      <c r="H197" s="77"/>
      <c r="I197" s="77"/>
      <c r="J197" s="77"/>
      <c r="K197" s="77"/>
      <c r="L197" s="77"/>
      <c r="M197" s="77"/>
      <c r="N197" s="77"/>
      <c r="O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BA197" s="77"/>
    </row>
    <row r="198" spans="1:53" s="31" customFormat="1">
      <c r="A198" s="146"/>
      <c r="B198" s="147"/>
      <c r="C198" s="142" t="s">
        <v>41</v>
      </c>
      <c r="D198" s="147" t="s">
        <v>42</v>
      </c>
      <c r="E198" s="125"/>
      <c r="F198" s="136"/>
      <c r="G198" s="128"/>
      <c r="H198" s="77"/>
      <c r="I198" s="77"/>
      <c r="J198" s="77"/>
      <c r="K198" s="77"/>
      <c r="L198" s="77"/>
      <c r="M198" s="77"/>
      <c r="N198" s="77"/>
      <c r="O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BA198" s="77"/>
    </row>
    <row r="199" spans="1:53" s="31" customFormat="1">
      <c r="A199" s="146"/>
      <c r="B199" s="147"/>
      <c r="C199" s="124"/>
      <c r="D199" s="151"/>
      <c r="E199" s="127" t="s">
        <v>28</v>
      </c>
      <c r="F199" s="152" t="s">
        <v>21</v>
      </c>
      <c r="G199" s="128"/>
      <c r="H199" s="77"/>
      <c r="I199" s="77"/>
      <c r="J199" s="77"/>
      <c r="K199" s="77"/>
      <c r="L199" s="77"/>
      <c r="M199" s="77"/>
      <c r="N199" s="77"/>
      <c r="O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BA199" s="77"/>
    </row>
    <row r="200" spans="1:53" s="31" customFormat="1">
      <c r="A200" s="146"/>
      <c r="B200" s="147"/>
      <c r="C200" s="124"/>
      <c r="D200" s="151"/>
      <c r="E200" s="125" t="s">
        <v>29</v>
      </c>
      <c r="F200" s="136" t="s">
        <v>20</v>
      </c>
      <c r="G200" s="128"/>
      <c r="H200" s="77"/>
      <c r="I200" s="77"/>
      <c r="J200" s="77"/>
      <c r="K200" s="77"/>
      <c r="L200" s="77"/>
      <c r="M200" s="77"/>
      <c r="N200" s="77"/>
      <c r="O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BA200" s="77"/>
    </row>
    <row r="201" spans="1:53" s="31" customFormat="1">
      <c r="A201" s="146"/>
      <c r="B201" s="147"/>
      <c r="C201" s="124"/>
      <c r="D201" s="151"/>
      <c r="E201" s="125" t="s">
        <v>30</v>
      </c>
      <c r="F201" s="136" t="s">
        <v>23</v>
      </c>
      <c r="G201" s="128"/>
      <c r="H201" s="77"/>
      <c r="I201" s="77"/>
      <c r="J201" s="77"/>
      <c r="K201" s="77"/>
      <c r="L201" s="77"/>
      <c r="M201" s="77"/>
      <c r="N201" s="77"/>
      <c r="O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BA201" s="77"/>
    </row>
    <row r="202" spans="1:53" s="31" customFormat="1">
      <c r="A202" s="146"/>
      <c r="B202" s="147"/>
      <c r="C202" s="124"/>
      <c r="D202" s="151"/>
      <c r="E202" s="125" t="s">
        <v>31</v>
      </c>
      <c r="F202" s="136" t="s">
        <v>26</v>
      </c>
      <c r="G202" s="128"/>
      <c r="H202" s="77"/>
      <c r="I202" s="77"/>
      <c r="J202" s="77"/>
      <c r="K202" s="77"/>
      <c r="L202" s="77"/>
      <c r="M202" s="77"/>
      <c r="N202" s="77"/>
      <c r="O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  <c r="AR202" s="77"/>
      <c r="AS202" s="77"/>
      <c r="AT202" s="77"/>
      <c r="AU202" s="77"/>
      <c r="AV202" s="77"/>
      <c r="AW202" s="77"/>
      <c r="AX202" s="77"/>
      <c r="AY202" s="77"/>
      <c r="BA202" s="77"/>
    </row>
    <row r="203" spans="1:53" s="31" customFormat="1">
      <c r="A203" s="146"/>
      <c r="B203" s="147"/>
      <c r="C203" s="124"/>
      <c r="D203" s="151"/>
      <c r="E203" s="125" t="s">
        <v>32</v>
      </c>
      <c r="F203" s="136" t="s">
        <v>33</v>
      </c>
      <c r="G203" s="128"/>
      <c r="H203" s="77"/>
      <c r="I203" s="77"/>
      <c r="J203" s="77"/>
      <c r="K203" s="77"/>
      <c r="L203" s="77"/>
      <c r="M203" s="77"/>
      <c r="N203" s="77"/>
      <c r="O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  <c r="AP203" s="77"/>
      <c r="AQ203" s="77"/>
      <c r="AR203" s="77"/>
      <c r="AS203" s="77"/>
      <c r="AT203" s="77"/>
      <c r="AU203" s="77"/>
      <c r="AV203" s="77"/>
      <c r="AW203" s="77"/>
      <c r="AX203" s="77"/>
      <c r="AY203" s="77"/>
      <c r="BA203" s="77"/>
    </row>
    <row r="204" spans="1:53" s="31" customFormat="1">
      <c r="A204" s="146"/>
      <c r="B204" s="147"/>
      <c r="C204" s="124"/>
      <c r="D204" s="151"/>
      <c r="E204" s="125" t="s">
        <v>34</v>
      </c>
      <c r="F204" s="136" t="s">
        <v>35</v>
      </c>
      <c r="G204" s="128"/>
      <c r="H204" s="77"/>
      <c r="I204" s="77"/>
      <c r="J204" s="77"/>
      <c r="K204" s="77"/>
      <c r="L204" s="77"/>
      <c r="M204" s="77"/>
      <c r="N204" s="77"/>
      <c r="O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  <c r="AP204" s="77"/>
      <c r="AQ204" s="77"/>
      <c r="AR204" s="77"/>
      <c r="AS204" s="77"/>
      <c r="AT204" s="77"/>
      <c r="AU204" s="77"/>
      <c r="AV204" s="77"/>
      <c r="AW204" s="77"/>
      <c r="AX204" s="77"/>
      <c r="AY204" s="77"/>
      <c r="BA204" s="77"/>
    </row>
    <row r="205" spans="1:53" s="31" customFormat="1">
      <c r="A205" s="146"/>
      <c r="B205" s="147"/>
      <c r="C205" s="124"/>
      <c r="D205" s="151"/>
      <c r="E205" s="125" t="s">
        <v>36</v>
      </c>
      <c r="F205" s="136" t="s">
        <v>24</v>
      </c>
      <c r="G205" s="128"/>
      <c r="H205" s="77"/>
      <c r="I205" s="77"/>
      <c r="J205" s="77"/>
      <c r="K205" s="77"/>
      <c r="L205" s="77"/>
      <c r="M205" s="77"/>
      <c r="N205" s="77"/>
      <c r="O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  <c r="AP205" s="77"/>
      <c r="AQ205" s="77"/>
      <c r="AR205" s="77"/>
      <c r="AS205" s="77"/>
      <c r="AT205" s="77"/>
      <c r="AU205" s="77"/>
      <c r="AV205" s="77"/>
      <c r="AW205" s="77"/>
      <c r="AX205" s="77"/>
      <c r="AY205" s="77"/>
      <c r="BA205" s="77"/>
    </row>
    <row r="206" spans="1:53" s="31" customFormat="1">
      <c r="A206" s="146"/>
      <c r="B206" s="147"/>
      <c r="C206" s="124"/>
      <c r="D206" s="151"/>
      <c r="E206" s="125" t="s">
        <v>37</v>
      </c>
      <c r="F206" s="136" t="s">
        <v>25</v>
      </c>
      <c r="G206" s="128"/>
      <c r="H206" s="77"/>
      <c r="I206" s="77"/>
      <c r="J206" s="77"/>
      <c r="K206" s="77"/>
      <c r="L206" s="77"/>
      <c r="M206" s="77"/>
      <c r="N206" s="77"/>
      <c r="O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  <c r="AR206" s="77"/>
      <c r="AS206" s="77"/>
      <c r="AT206" s="77"/>
      <c r="AU206" s="77"/>
      <c r="AV206" s="77"/>
      <c r="AW206" s="77"/>
      <c r="AX206" s="77"/>
      <c r="AY206" s="77"/>
      <c r="BA206" s="77"/>
    </row>
    <row r="207" spans="1:53" s="31" customFormat="1">
      <c r="A207" s="146"/>
      <c r="B207" s="147"/>
      <c r="C207" s="124"/>
      <c r="D207" s="151"/>
      <c r="E207" s="125" t="s">
        <v>38</v>
      </c>
      <c r="F207" s="136" t="s">
        <v>22</v>
      </c>
      <c r="G207" s="128"/>
      <c r="H207" s="77"/>
      <c r="I207" s="77"/>
      <c r="J207" s="77"/>
      <c r="K207" s="77"/>
      <c r="L207" s="77"/>
      <c r="M207" s="77"/>
      <c r="N207" s="77"/>
      <c r="O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77"/>
      <c r="AT207" s="77"/>
      <c r="AU207" s="77"/>
      <c r="AV207" s="77"/>
      <c r="AW207" s="77"/>
      <c r="AX207" s="77"/>
      <c r="AY207" s="77"/>
      <c r="BA207" s="77"/>
    </row>
    <row r="208" spans="1:53" s="31" customFormat="1">
      <c r="A208" s="146"/>
      <c r="B208" s="147"/>
      <c r="C208" s="124"/>
      <c r="D208" s="151"/>
      <c r="E208" s="125" t="s">
        <v>39</v>
      </c>
      <c r="F208" s="136" t="s">
        <v>40</v>
      </c>
      <c r="G208" s="128"/>
      <c r="H208" s="77"/>
      <c r="I208" s="77"/>
      <c r="J208" s="77"/>
      <c r="K208" s="77"/>
      <c r="L208" s="77"/>
      <c r="M208" s="77"/>
      <c r="N208" s="77"/>
      <c r="O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BA208" s="77"/>
    </row>
    <row r="209" spans="1:53" s="31" customFormat="1">
      <c r="A209" s="146"/>
      <c r="B209" s="147"/>
      <c r="C209" s="124"/>
      <c r="D209" s="151"/>
      <c r="E209" s="125"/>
      <c r="F209" s="136"/>
      <c r="H209" s="77"/>
      <c r="I209" s="77"/>
      <c r="J209" s="77"/>
      <c r="K209" s="77"/>
      <c r="L209" s="77"/>
      <c r="M209" s="77"/>
      <c r="N209" s="77"/>
      <c r="O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  <c r="AA209" s="77"/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  <c r="AP209" s="77"/>
      <c r="AQ209" s="77"/>
      <c r="AR209" s="77"/>
      <c r="AS209" s="77"/>
      <c r="AT209" s="77"/>
      <c r="AU209" s="77"/>
      <c r="AV209" s="77"/>
      <c r="AW209" s="77"/>
      <c r="AX209" s="77"/>
      <c r="AY209" s="77"/>
      <c r="BA209" s="77"/>
    </row>
    <row r="210" spans="1:53" s="31" customFormat="1">
      <c r="A210" s="146"/>
      <c r="B210" s="147"/>
      <c r="C210" s="124"/>
      <c r="D210" s="151"/>
      <c r="E210" s="125"/>
      <c r="F210" s="136"/>
      <c r="H210" s="77"/>
      <c r="I210" s="77"/>
      <c r="J210" s="77"/>
      <c r="K210" s="77"/>
      <c r="L210" s="77"/>
      <c r="M210" s="77"/>
      <c r="N210" s="77"/>
      <c r="O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  <c r="AP210" s="77"/>
      <c r="AQ210" s="77"/>
      <c r="AR210" s="77"/>
      <c r="AS210" s="77"/>
      <c r="AT210" s="77"/>
      <c r="AU210" s="77"/>
      <c r="AV210" s="77"/>
      <c r="AW210" s="77"/>
      <c r="AX210" s="77"/>
      <c r="AY210" s="77"/>
      <c r="BA210" s="77"/>
    </row>
    <row r="211" spans="1:53" s="31" customFormat="1">
      <c r="A211" s="146"/>
      <c r="B211" s="147"/>
      <c r="C211" s="124"/>
      <c r="D211" s="151"/>
      <c r="E211" s="125"/>
      <c r="F211" s="136"/>
      <c r="H211" s="77"/>
      <c r="I211" s="77"/>
      <c r="J211" s="77"/>
      <c r="K211" s="77"/>
      <c r="L211" s="77"/>
      <c r="M211" s="77"/>
      <c r="N211" s="77"/>
      <c r="O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  <c r="AP211" s="77"/>
      <c r="AQ211" s="77"/>
      <c r="AR211" s="77"/>
      <c r="AS211" s="77"/>
      <c r="AT211" s="77"/>
      <c r="AU211" s="77"/>
      <c r="AV211" s="77"/>
      <c r="AW211" s="77"/>
      <c r="AX211" s="77"/>
      <c r="AY211" s="77"/>
      <c r="BA211" s="77"/>
    </row>
    <row r="212" spans="1:53" s="31" customFormat="1">
      <c r="A212" s="146"/>
      <c r="B212" s="153"/>
      <c r="C212" s="154"/>
      <c r="D212" s="155"/>
      <c r="E212" s="156"/>
      <c r="H212" s="77"/>
      <c r="I212" s="77"/>
      <c r="J212" s="77"/>
      <c r="K212" s="77"/>
      <c r="L212" s="77"/>
      <c r="M212" s="77"/>
      <c r="N212" s="77"/>
      <c r="O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  <c r="AP212" s="77"/>
      <c r="AQ212" s="77"/>
      <c r="AR212" s="77"/>
      <c r="AS212" s="77"/>
      <c r="AT212" s="77"/>
      <c r="AU212" s="77"/>
      <c r="AV212" s="77"/>
      <c r="AW212" s="77"/>
      <c r="AX212" s="77"/>
      <c r="AY212" s="77"/>
      <c r="BA212" s="77"/>
    </row>
    <row r="213" spans="1:53" s="31" customFormat="1">
      <c r="A213" s="146"/>
      <c r="B213" s="153"/>
      <c r="C213" s="154"/>
      <c r="D213" s="155"/>
      <c r="E213" s="156"/>
      <c r="H213" s="77"/>
      <c r="I213" s="77"/>
      <c r="J213" s="77"/>
      <c r="K213" s="77"/>
      <c r="L213" s="77"/>
      <c r="M213" s="77"/>
      <c r="N213" s="77"/>
      <c r="O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77"/>
      <c r="AE213" s="77"/>
      <c r="AF213" s="77"/>
      <c r="AG213" s="77"/>
      <c r="AH213" s="77"/>
      <c r="AI213" s="77"/>
      <c r="AJ213" s="77"/>
      <c r="AK213" s="77"/>
      <c r="AL213" s="77"/>
      <c r="AM213" s="77"/>
      <c r="AN213" s="77"/>
      <c r="AO213" s="77"/>
      <c r="AP213" s="77"/>
      <c r="AQ213" s="77"/>
      <c r="AR213" s="77"/>
      <c r="AS213" s="77"/>
      <c r="AT213" s="77"/>
      <c r="AU213" s="77"/>
      <c r="AV213" s="77"/>
      <c r="AW213" s="77"/>
      <c r="AX213" s="77"/>
      <c r="AY213" s="77"/>
      <c r="BA213" s="77"/>
    </row>
    <row r="214" spans="1:53" s="31" customFormat="1">
      <c r="A214" s="146"/>
      <c r="B214" s="153"/>
      <c r="C214" s="154"/>
      <c r="D214" s="155"/>
      <c r="E214" s="156"/>
      <c r="H214" s="77"/>
      <c r="I214" s="77"/>
      <c r="J214" s="77"/>
      <c r="K214" s="77"/>
      <c r="L214" s="77"/>
      <c r="M214" s="77"/>
      <c r="N214" s="77"/>
      <c r="O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77"/>
      <c r="AE214" s="77"/>
      <c r="AF214" s="77"/>
      <c r="AG214" s="77"/>
      <c r="AH214" s="77"/>
      <c r="AI214" s="77"/>
      <c r="AJ214" s="77"/>
      <c r="AK214" s="77"/>
      <c r="AL214" s="77"/>
      <c r="AM214" s="77"/>
      <c r="AN214" s="77"/>
      <c r="AO214" s="77"/>
      <c r="AP214" s="77"/>
      <c r="AQ214" s="77"/>
      <c r="AR214" s="77"/>
      <c r="AS214" s="77"/>
      <c r="AT214" s="77"/>
      <c r="AU214" s="77"/>
      <c r="AV214" s="77"/>
      <c r="AW214" s="77"/>
      <c r="AX214" s="77"/>
      <c r="AY214" s="77"/>
      <c r="BA214" s="77"/>
    </row>
    <row r="215" spans="1:53" s="31" customFormat="1">
      <c r="A215" s="146"/>
      <c r="B215" s="153"/>
      <c r="C215" s="154"/>
      <c r="D215" s="155"/>
      <c r="E215" s="156"/>
      <c r="H215" s="77"/>
      <c r="I215" s="77"/>
      <c r="J215" s="77"/>
      <c r="K215" s="77"/>
      <c r="L215" s="77"/>
      <c r="M215" s="77"/>
      <c r="N215" s="77"/>
      <c r="O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77"/>
      <c r="AE215" s="77"/>
      <c r="AF215" s="77"/>
      <c r="AG215" s="77"/>
      <c r="AH215" s="77"/>
      <c r="AI215" s="77"/>
      <c r="AJ215" s="77"/>
      <c r="AK215" s="77"/>
      <c r="AL215" s="77"/>
      <c r="AM215" s="77"/>
      <c r="AN215" s="77"/>
      <c r="AO215" s="77"/>
      <c r="AP215" s="77"/>
      <c r="AQ215" s="77"/>
      <c r="AR215" s="77"/>
      <c r="AS215" s="77"/>
      <c r="AT215" s="77"/>
      <c r="AU215" s="77"/>
      <c r="AV215" s="77"/>
      <c r="AW215" s="77"/>
      <c r="AX215" s="77"/>
      <c r="AY215" s="77"/>
      <c r="BA215" s="77"/>
    </row>
    <row r="216" spans="1:53" s="31" customFormat="1">
      <c r="A216" s="146"/>
      <c r="B216" s="153"/>
      <c r="C216" s="154"/>
      <c r="D216" s="155"/>
      <c r="E216" s="156"/>
      <c r="H216" s="77"/>
      <c r="I216" s="77"/>
      <c r="J216" s="77"/>
      <c r="K216" s="77"/>
      <c r="L216" s="77"/>
      <c r="M216" s="77"/>
      <c r="N216" s="77"/>
      <c r="O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BA216" s="77"/>
    </row>
    <row r="217" spans="1:53" s="31" customFormat="1">
      <c r="A217" s="146"/>
      <c r="B217" s="153"/>
      <c r="C217" s="154"/>
      <c r="D217" s="155"/>
      <c r="E217" s="156"/>
      <c r="H217" s="77"/>
      <c r="I217" s="77"/>
      <c r="J217" s="77"/>
      <c r="K217" s="77"/>
      <c r="L217" s="77"/>
      <c r="M217" s="77"/>
      <c r="N217" s="77"/>
      <c r="O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  <c r="AA217" s="77"/>
      <c r="AB217" s="77"/>
      <c r="AC217" s="77"/>
      <c r="AD217" s="77"/>
      <c r="AE217" s="77"/>
      <c r="AF217" s="77"/>
      <c r="AG217" s="77"/>
      <c r="AH217" s="77"/>
      <c r="AI217" s="77"/>
      <c r="AJ217" s="77"/>
      <c r="AK217" s="77"/>
      <c r="AL217" s="77"/>
      <c r="AM217" s="77"/>
      <c r="AN217" s="77"/>
      <c r="AO217" s="77"/>
      <c r="AP217" s="77"/>
      <c r="AQ217" s="77"/>
      <c r="AR217" s="77"/>
      <c r="AS217" s="77"/>
      <c r="AT217" s="77"/>
      <c r="AU217" s="77"/>
      <c r="AV217" s="77"/>
      <c r="AW217" s="77"/>
      <c r="AX217" s="77"/>
      <c r="AY217" s="77"/>
      <c r="BA217" s="77"/>
    </row>
    <row r="218" spans="1:53" s="31" customFormat="1">
      <c r="A218" s="146"/>
      <c r="B218" s="153"/>
      <c r="C218" s="154"/>
      <c r="D218" s="155"/>
      <c r="E218" s="156"/>
      <c r="H218" s="77"/>
      <c r="I218" s="77"/>
      <c r="J218" s="77"/>
      <c r="K218" s="77"/>
      <c r="L218" s="77"/>
      <c r="M218" s="77"/>
      <c r="N218" s="77"/>
      <c r="O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  <c r="AP218" s="77"/>
      <c r="AQ218" s="77"/>
      <c r="AR218" s="77"/>
      <c r="AS218" s="77"/>
      <c r="AT218" s="77"/>
      <c r="AU218" s="77"/>
      <c r="AV218" s="77"/>
      <c r="AW218" s="77"/>
      <c r="AX218" s="77"/>
      <c r="AY218" s="77"/>
      <c r="BA218" s="77"/>
    </row>
    <row r="219" spans="1:53" s="31" customFormat="1">
      <c r="A219" s="146"/>
      <c r="B219" s="153"/>
      <c r="C219" s="154"/>
      <c r="D219" s="155"/>
      <c r="E219" s="156"/>
      <c r="H219" s="77"/>
      <c r="I219" s="77"/>
      <c r="J219" s="77"/>
      <c r="K219" s="77"/>
      <c r="L219" s="77"/>
      <c r="M219" s="77"/>
      <c r="N219" s="77"/>
      <c r="O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  <c r="AA219" s="77"/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  <c r="AP219" s="77"/>
      <c r="AQ219" s="77"/>
      <c r="AR219" s="77"/>
      <c r="AS219" s="77"/>
      <c r="AT219" s="77"/>
      <c r="AU219" s="77"/>
      <c r="AV219" s="77"/>
      <c r="AW219" s="77"/>
      <c r="AX219" s="77"/>
      <c r="AY219" s="77"/>
      <c r="BA219" s="77"/>
    </row>
    <row r="220" spans="1:53" s="31" customFormat="1">
      <c r="A220" s="146"/>
      <c r="B220" s="153"/>
      <c r="C220" s="154"/>
      <c r="D220" s="155"/>
      <c r="E220" s="156"/>
      <c r="H220" s="77"/>
      <c r="I220" s="77"/>
      <c r="J220" s="77"/>
      <c r="K220" s="77"/>
      <c r="L220" s="77"/>
      <c r="M220" s="77"/>
      <c r="N220" s="77"/>
      <c r="O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BA220" s="77"/>
    </row>
    <row r="221" spans="1:53" s="31" customFormat="1">
      <c r="A221" s="146"/>
      <c r="B221" s="153"/>
      <c r="C221" s="154"/>
      <c r="D221" s="155"/>
      <c r="E221" s="156"/>
      <c r="H221" s="77"/>
      <c r="I221" s="77"/>
      <c r="J221" s="77"/>
      <c r="K221" s="77"/>
      <c r="L221" s="77"/>
      <c r="M221" s="77"/>
      <c r="N221" s="77"/>
      <c r="O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  <c r="AP221" s="77"/>
      <c r="AQ221" s="77"/>
      <c r="AR221" s="77"/>
      <c r="AS221" s="77"/>
      <c r="AT221" s="77"/>
      <c r="AU221" s="77"/>
      <c r="AV221" s="77"/>
      <c r="AW221" s="77"/>
      <c r="AX221" s="77"/>
      <c r="AY221" s="77"/>
      <c r="BA221" s="77"/>
    </row>
    <row r="222" spans="1:53" s="31" customFormat="1">
      <c r="A222" s="146"/>
      <c r="B222" s="153"/>
      <c r="C222" s="154"/>
      <c r="D222" s="155"/>
      <c r="E222" s="156"/>
      <c r="H222" s="77"/>
      <c r="I222" s="77"/>
      <c r="J222" s="77"/>
      <c r="K222" s="77"/>
      <c r="L222" s="77"/>
      <c r="M222" s="77"/>
      <c r="N222" s="77"/>
      <c r="O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BA222" s="77"/>
    </row>
    <row r="223" spans="1:53" s="31" customFormat="1">
      <c r="A223" s="146"/>
      <c r="B223" s="153"/>
      <c r="C223" s="154"/>
      <c r="D223" s="155"/>
      <c r="E223" s="156"/>
      <c r="H223" s="77"/>
      <c r="I223" s="77"/>
      <c r="J223" s="77"/>
      <c r="K223" s="77"/>
      <c r="L223" s="77"/>
      <c r="M223" s="77"/>
      <c r="N223" s="77"/>
      <c r="O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  <c r="AP223" s="77"/>
      <c r="AQ223" s="77"/>
      <c r="AR223" s="77"/>
      <c r="AS223" s="77"/>
      <c r="AT223" s="77"/>
      <c r="AU223" s="77"/>
      <c r="AV223" s="77"/>
      <c r="AW223" s="77"/>
      <c r="AX223" s="77"/>
      <c r="AY223" s="77"/>
      <c r="BA223" s="77"/>
    </row>
    <row r="224" spans="1:53" s="31" customFormat="1">
      <c r="A224" s="146"/>
      <c r="B224" s="153"/>
      <c r="C224" s="154"/>
      <c r="D224" s="155"/>
      <c r="E224" s="156"/>
      <c r="H224" s="77"/>
      <c r="I224" s="77"/>
      <c r="J224" s="77"/>
      <c r="K224" s="77"/>
      <c r="L224" s="77"/>
      <c r="M224" s="77"/>
      <c r="N224" s="77"/>
      <c r="O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  <c r="AA224" s="77"/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  <c r="AP224" s="77"/>
      <c r="AQ224" s="77"/>
      <c r="AR224" s="77"/>
      <c r="AS224" s="77"/>
      <c r="AT224" s="77"/>
      <c r="AU224" s="77"/>
      <c r="AV224" s="77"/>
      <c r="AW224" s="77"/>
      <c r="AX224" s="77"/>
      <c r="AY224" s="77"/>
      <c r="BA224" s="77"/>
    </row>
    <row r="225" spans="1:53" s="31" customFormat="1">
      <c r="A225" s="146"/>
      <c r="B225" s="153"/>
      <c r="C225" s="154"/>
      <c r="D225" s="155"/>
      <c r="E225" s="156"/>
      <c r="H225" s="77"/>
      <c r="I225" s="77"/>
      <c r="J225" s="77"/>
      <c r="K225" s="77"/>
      <c r="L225" s="77"/>
      <c r="M225" s="77"/>
      <c r="N225" s="77"/>
      <c r="O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BA225" s="77"/>
    </row>
    <row r="226" spans="1:53" s="31" customFormat="1">
      <c r="A226" s="146"/>
      <c r="B226" s="153"/>
      <c r="C226" s="154"/>
      <c r="D226" s="155"/>
      <c r="E226" s="156"/>
      <c r="H226" s="77"/>
      <c r="I226" s="77"/>
      <c r="J226" s="77"/>
      <c r="K226" s="77"/>
      <c r="L226" s="77"/>
      <c r="M226" s="77"/>
      <c r="N226" s="77"/>
      <c r="O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  <c r="AA226" s="77"/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  <c r="AP226" s="77"/>
      <c r="AQ226" s="77"/>
      <c r="AR226" s="77"/>
      <c r="AS226" s="77"/>
      <c r="AT226" s="77"/>
      <c r="AU226" s="77"/>
      <c r="AV226" s="77"/>
      <c r="AW226" s="77"/>
      <c r="AX226" s="77"/>
      <c r="AY226" s="77"/>
      <c r="BA226" s="77"/>
    </row>
    <row r="227" spans="1:53" s="31" customFormat="1">
      <c r="A227" s="146"/>
      <c r="B227" s="153"/>
      <c r="C227" s="154"/>
      <c r="D227" s="155"/>
      <c r="E227" s="156"/>
      <c r="H227" s="77"/>
      <c r="I227" s="77"/>
      <c r="J227" s="77"/>
      <c r="K227" s="77"/>
      <c r="L227" s="77"/>
      <c r="M227" s="77"/>
      <c r="N227" s="77"/>
      <c r="O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  <c r="AA227" s="77"/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/>
      <c r="AO227" s="77"/>
      <c r="AP227" s="77"/>
      <c r="AQ227" s="77"/>
      <c r="AR227" s="77"/>
      <c r="AS227" s="77"/>
      <c r="AT227" s="77"/>
      <c r="AU227" s="77"/>
      <c r="AV227" s="77"/>
      <c r="AW227" s="77"/>
      <c r="AX227" s="77"/>
      <c r="AY227" s="77"/>
      <c r="BA227" s="77"/>
    </row>
    <row r="228" spans="1:53" s="31" customFormat="1">
      <c r="A228" s="146"/>
      <c r="B228" s="153"/>
      <c r="C228" s="154"/>
      <c r="D228" s="155"/>
      <c r="E228" s="156"/>
      <c r="H228" s="77"/>
      <c r="I228" s="77"/>
      <c r="J228" s="77"/>
      <c r="K228" s="77"/>
      <c r="L228" s="77"/>
      <c r="M228" s="77"/>
      <c r="N228" s="77"/>
      <c r="O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  <c r="AA228" s="77"/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  <c r="AP228" s="77"/>
      <c r="AQ228" s="77"/>
      <c r="AR228" s="77"/>
      <c r="AS228" s="77"/>
      <c r="AT228" s="77"/>
      <c r="AU228" s="77"/>
      <c r="AV228" s="77"/>
      <c r="AW228" s="77"/>
      <c r="AX228" s="77"/>
      <c r="AY228" s="77"/>
      <c r="BA228" s="77"/>
    </row>
    <row r="229" spans="1:53" s="31" customFormat="1">
      <c r="A229" s="146"/>
      <c r="B229" s="153"/>
      <c r="C229" s="154"/>
      <c r="D229" s="155"/>
      <c r="E229" s="156"/>
      <c r="H229" s="77"/>
      <c r="I229" s="77"/>
      <c r="J229" s="77"/>
      <c r="K229" s="77"/>
      <c r="L229" s="77"/>
      <c r="M229" s="77"/>
      <c r="N229" s="77"/>
      <c r="O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  <c r="AA229" s="77"/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  <c r="AP229" s="77"/>
      <c r="AQ229" s="77"/>
      <c r="AR229" s="77"/>
      <c r="AS229" s="77"/>
      <c r="AT229" s="77"/>
      <c r="AU229" s="77"/>
      <c r="AV229" s="77"/>
      <c r="AW229" s="77"/>
      <c r="AX229" s="77"/>
      <c r="AY229" s="77"/>
      <c r="BA229" s="77"/>
    </row>
    <row r="230" spans="1:53" s="31" customFormat="1">
      <c r="A230" s="146"/>
      <c r="B230" s="153"/>
      <c r="C230" s="154"/>
      <c r="D230" s="155"/>
      <c r="E230" s="156"/>
      <c r="H230" s="77"/>
      <c r="I230" s="77"/>
      <c r="J230" s="77"/>
      <c r="K230" s="77"/>
      <c r="L230" s="77"/>
      <c r="M230" s="77"/>
      <c r="N230" s="77"/>
      <c r="O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  <c r="AA230" s="77"/>
      <c r="AB230" s="77"/>
      <c r="AC230" s="77"/>
      <c r="AD230" s="77"/>
      <c r="AE230" s="77"/>
      <c r="AF230" s="77"/>
      <c r="AG230" s="77"/>
      <c r="AH230" s="77"/>
      <c r="AI230" s="77"/>
      <c r="AJ230" s="77"/>
      <c r="AK230" s="77"/>
      <c r="AL230" s="77"/>
      <c r="AM230" s="77"/>
      <c r="AN230" s="77"/>
      <c r="AO230" s="77"/>
      <c r="AP230" s="77"/>
      <c r="AQ230" s="77"/>
      <c r="AR230" s="77"/>
      <c r="AS230" s="77"/>
      <c r="AT230" s="77"/>
      <c r="AU230" s="77"/>
      <c r="AV230" s="77"/>
      <c r="AW230" s="77"/>
      <c r="AX230" s="77"/>
      <c r="AY230" s="77"/>
      <c r="BA230" s="77"/>
    </row>
    <row r="231" spans="1:53" s="31" customFormat="1">
      <c r="A231" s="146"/>
      <c r="B231" s="153"/>
      <c r="C231" s="154"/>
      <c r="D231" s="155"/>
      <c r="E231" s="156"/>
      <c r="H231" s="77"/>
      <c r="I231" s="77"/>
      <c r="J231" s="77"/>
      <c r="K231" s="77"/>
      <c r="L231" s="77"/>
      <c r="M231" s="77"/>
      <c r="N231" s="77"/>
      <c r="O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BA231" s="77"/>
    </row>
    <row r="232" spans="1:53" s="31" customFormat="1">
      <c r="A232" s="146"/>
      <c r="B232" s="153"/>
      <c r="C232" s="154"/>
      <c r="D232" s="155"/>
      <c r="E232" s="156"/>
      <c r="H232" s="77"/>
      <c r="I232" s="77"/>
      <c r="J232" s="77"/>
      <c r="K232" s="77"/>
      <c r="L232" s="77"/>
      <c r="M232" s="77"/>
      <c r="N232" s="77"/>
      <c r="O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BA232" s="77"/>
    </row>
    <row r="233" spans="1:53" s="31" customFormat="1">
      <c r="A233" s="146"/>
      <c r="B233" s="153"/>
      <c r="C233" s="154"/>
      <c r="D233" s="155"/>
      <c r="E233" s="156"/>
      <c r="H233" s="77"/>
      <c r="I233" s="77"/>
      <c r="J233" s="77"/>
      <c r="K233" s="77"/>
      <c r="L233" s="77"/>
      <c r="M233" s="77"/>
      <c r="N233" s="77"/>
      <c r="O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BA233" s="77"/>
    </row>
    <row r="234" spans="1:53" s="31" customFormat="1">
      <c r="A234" s="146"/>
      <c r="B234" s="153"/>
      <c r="C234" s="154"/>
      <c r="D234" s="155"/>
      <c r="E234" s="156"/>
      <c r="H234" s="77"/>
      <c r="I234" s="77"/>
      <c r="J234" s="77"/>
      <c r="K234" s="77"/>
      <c r="L234" s="77"/>
      <c r="M234" s="77"/>
      <c r="N234" s="77"/>
      <c r="O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BA234" s="77"/>
    </row>
    <row r="235" spans="1:53" s="31" customFormat="1">
      <c r="A235" s="146"/>
      <c r="B235" s="153"/>
      <c r="C235" s="154"/>
      <c r="D235" s="155"/>
      <c r="E235" s="156"/>
      <c r="H235" s="77"/>
      <c r="I235" s="77"/>
      <c r="J235" s="77"/>
      <c r="K235" s="77"/>
      <c r="L235" s="77"/>
      <c r="M235" s="77"/>
      <c r="N235" s="77"/>
      <c r="O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BA235" s="77"/>
    </row>
    <row r="236" spans="1:53" s="31" customFormat="1">
      <c r="A236" s="146"/>
      <c r="B236" s="153"/>
      <c r="C236" s="154"/>
      <c r="D236" s="155"/>
      <c r="E236" s="156"/>
      <c r="H236" s="77"/>
      <c r="I236" s="77"/>
      <c r="J236" s="77"/>
      <c r="K236" s="77"/>
      <c r="L236" s="77"/>
      <c r="M236" s="77"/>
      <c r="N236" s="77"/>
      <c r="O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BA236" s="77"/>
    </row>
    <row r="237" spans="1:53" s="31" customFormat="1">
      <c r="A237" s="146"/>
      <c r="B237" s="153"/>
      <c r="C237" s="154"/>
      <c r="D237" s="155"/>
      <c r="E237" s="156"/>
      <c r="H237" s="77"/>
      <c r="I237" s="77"/>
      <c r="J237" s="77"/>
      <c r="K237" s="77"/>
      <c r="L237" s="77"/>
      <c r="M237" s="77"/>
      <c r="N237" s="77"/>
      <c r="O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BA237" s="77"/>
    </row>
    <row r="238" spans="1:53" s="31" customFormat="1">
      <c r="A238" s="146"/>
      <c r="B238" s="153"/>
      <c r="C238" s="154"/>
      <c r="D238" s="155"/>
      <c r="E238" s="156"/>
      <c r="H238" s="77"/>
      <c r="I238" s="77"/>
      <c r="J238" s="77"/>
      <c r="K238" s="77"/>
      <c r="L238" s="77"/>
      <c r="M238" s="77"/>
      <c r="N238" s="77"/>
      <c r="O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BA238" s="77"/>
    </row>
    <row r="239" spans="1:53" s="31" customFormat="1">
      <c r="A239" s="146"/>
      <c r="B239" s="153"/>
      <c r="C239" s="154"/>
      <c r="D239" s="155"/>
      <c r="E239" s="156"/>
      <c r="H239" s="77"/>
      <c r="I239" s="77"/>
      <c r="J239" s="77"/>
      <c r="K239" s="77"/>
      <c r="L239" s="77"/>
      <c r="M239" s="77"/>
      <c r="N239" s="77"/>
      <c r="O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BA239" s="77"/>
    </row>
    <row r="240" spans="1:53" s="31" customFormat="1">
      <c r="A240" s="146"/>
      <c r="B240" s="153"/>
      <c r="C240" s="154"/>
      <c r="D240" s="155"/>
      <c r="E240" s="156"/>
      <c r="H240" s="77"/>
      <c r="I240" s="77"/>
      <c r="J240" s="77"/>
      <c r="K240" s="77"/>
      <c r="L240" s="77"/>
      <c r="M240" s="77"/>
      <c r="N240" s="77"/>
      <c r="O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BA240" s="77"/>
    </row>
    <row r="241" spans="1:53" s="31" customFormat="1">
      <c r="A241" s="146"/>
      <c r="B241" s="153"/>
      <c r="C241" s="154"/>
      <c r="D241" s="155"/>
      <c r="E241" s="156"/>
      <c r="H241" s="77"/>
      <c r="I241" s="77"/>
      <c r="J241" s="77"/>
      <c r="K241" s="77"/>
      <c r="L241" s="77"/>
      <c r="M241" s="77"/>
      <c r="N241" s="77"/>
      <c r="O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  <c r="AP241" s="77"/>
      <c r="AQ241" s="77"/>
      <c r="AR241" s="77"/>
      <c r="AS241" s="77"/>
      <c r="AT241" s="77"/>
      <c r="AU241" s="77"/>
      <c r="AV241" s="77"/>
      <c r="AW241" s="77"/>
      <c r="AX241" s="77"/>
      <c r="AY241" s="77"/>
      <c r="BA241" s="77"/>
    </row>
    <row r="242" spans="1:53" s="31" customFormat="1">
      <c r="A242" s="146"/>
      <c r="B242" s="153"/>
      <c r="C242" s="154"/>
      <c r="D242" s="155"/>
      <c r="E242" s="156"/>
      <c r="H242" s="77"/>
      <c r="I242" s="77"/>
      <c r="J242" s="77"/>
      <c r="K242" s="77"/>
      <c r="L242" s="77"/>
      <c r="M242" s="77"/>
      <c r="N242" s="77"/>
      <c r="O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  <c r="AA242" s="77"/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  <c r="AP242" s="77"/>
      <c r="AQ242" s="77"/>
      <c r="AR242" s="77"/>
      <c r="AS242" s="77"/>
      <c r="AT242" s="77"/>
      <c r="AU242" s="77"/>
      <c r="AV242" s="77"/>
      <c r="AW242" s="77"/>
      <c r="AX242" s="77"/>
      <c r="AY242" s="77"/>
      <c r="BA242" s="77"/>
    </row>
    <row r="243" spans="1:53" s="31" customFormat="1">
      <c r="A243" s="146"/>
      <c r="B243" s="153"/>
      <c r="C243" s="154"/>
      <c r="D243" s="155"/>
      <c r="E243" s="156"/>
      <c r="H243" s="77"/>
      <c r="I243" s="77"/>
      <c r="J243" s="77"/>
      <c r="K243" s="77"/>
      <c r="L243" s="77"/>
      <c r="M243" s="77"/>
      <c r="N243" s="77"/>
      <c r="O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  <c r="AA243" s="77"/>
      <c r="AB243" s="77"/>
      <c r="AC243" s="77"/>
      <c r="AD243" s="77"/>
      <c r="AE243" s="77"/>
      <c r="AF243" s="77"/>
      <c r="AG243" s="77"/>
      <c r="AH243" s="77"/>
      <c r="AI243" s="77"/>
      <c r="AJ243" s="77"/>
      <c r="AK243" s="77"/>
      <c r="AL243" s="77"/>
      <c r="AM243" s="77"/>
      <c r="AN243" s="77"/>
      <c r="AO243" s="77"/>
      <c r="AP243" s="77"/>
      <c r="AQ243" s="77"/>
      <c r="AR243" s="77"/>
      <c r="AS243" s="77"/>
      <c r="AT243" s="77"/>
      <c r="AU243" s="77"/>
      <c r="AV243" s="77"/>
      <c r="AW243" s="77"/>
      <c r="AX243" s="77"/>
      <c r="AY243" s="77"/>
      <c r="BA243" s="77"/>
    </row>
    <row r="244" spans="1:53" s="31" customFormat="1">
      <c r="A244" s="146"/>
      <c r="B244" s="153"/>
      <c r="C244" s="154"/>
      <c r="D244" s="155"/>
      <c r="E244" s="156"/>
      <c r="H244" s="77"/>
      <c r="I244" s="77"/>
      <c r="J244" s="77"/>
      <c r="K244" s="77"/>
      <c r="L244" s="77"/>
      <c r="M244" s="77"/>
      <c r="N244" s="77"/>
      <c r="O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  <c r="AS244" s="77"/>
      <c r="AT244" s="77"/>
      <c r="AU244" s="77"/>
      <c r="AV244" s="77"/>
      <c r="AW244" s="77"/>
      <c r="AX244" s="77"/>
      <c r="AY244" s="77"/>
      <c r="BA244" s="77"/>
    </row>
    <row r="245" spans="1:53" s="31" customFormat="1">
      <c r="A245" s="146"/>
      <c r="B245" s="153"/>
      <c r="C245" s="154"/>
      <c r="D245" s="155"/>
      <c r="E245" s="156"/>
      <c r="H245" s="77"/>
      <c r="I245" s="77"/>
      <c r="J245" s="77"/>
      <c r="K245" s="77"/>
      <c r="L245" s="77"/>
      <c r="M245" s="77"/>
      <c r="N245" s="77"/>
      <c r="O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  <c r="AA245" s="77"/>
      <c r="AB245" s="77"/>
      <c r="AC245" s="77"/>
      <c r="AD245" s="77"/>
      <c r="AE245" s="77"/>
      <c r="AF245" s="77"/>
      <c r="AG245" s="77"/>
      <c r="AH245" s="77"/>
      <c r="AI245" s="77"/>
      <c r="AJ245" s="77"/>
      <c r="AK245" s="77"/>
      <c r="AL245" s="77"/>
      <c r="AM245" s="77"/>
      <c r="AN245" s="77"/>
      <c r="AO245" s="77"/>
      <c r="AP245" s="77"/>
      <c r="AQ245" s="77"/>
      <c r="AR245" s="77"/>
      <c r="AS245" s="77"/>
      <c r="AT245" s="77"/>
      <c r="AU245" s="77"/>
      <c r="AV245" s="77"/>
      <c r="AW245" s="77"/>
      <c r="AX245" s="77"/>
      <c r="AY245" s="77"/>
      <c r="BA245" s="77"/>
    </row>
    <row r="246" spans="1:53" s="31" customFormat="1">
      <c r="A246" s="146"/>
      <c r="B246" s="153"/>
      <c r="C246" s="154"/>
      <c r="D246" s="155"/>
      <c r="E246" s="156"/>
      <c r="H246" s="77"/>
      <c r="I246" s="77"/>
      <c r="J246" s="77"/>
      <c r="K246" s="77"/>
      <c r="L246" s="77"/>
      <c r="M246" s="77"/>
      <c r="N246" s="77"/>
      <c r="O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  <c r="AA246" s="77"/>
      <c r="AB246" s="77"/>
      <c r="AC246" s="77"/>
      <c r="AD246" s="77"/>
      <c r="AE246" s="77"/>
      <c r="AF246" s="77"/>
      <c r="AG246" s="77"/>
      <c r="AH246" s="77"/>
      <c r="AI246" s="77"/>
      <c r="AJ246" s="77"/>
      <c r="AK246" s="77"/>
      <c r="AL246" s="77"/>
      <c r="AM246" s="77"/>
      <c r="AN246" s="77"/>
      <c r="AO246" s="77"/>
      <c r="AP246" s="77"/>
      <c r="AQ246" s="77"/>
      <c r="AR246" s="77"/>
      <c r="AS246" s="77"/>
      <c r="AT246" s="77"/>
      <c r="AU246" s="77"/>
      <c r="AV246" s="77"/>
      <c r="AW246" s="77"/>
      <c r="AX246" s="77"/>
      <c r="AY246" s="77"/>
      <c r="BA246" s="77"/>
    </row>
    <row r="247" spans="1:53" s="31" customFormat="1">
      <c r="A247" s="146"/>
      <c r="B247" s="153"/>
      <c r="C247" s="154"/>
      <c r="D247" s="155"/>
      <c r="E247" s="156"/>
      <c r="H247" s="77"/>
      <c r="I247" s="77"/>
      <c r="J247" s="77"/>
      <c r="K247" s="77"/>
      <c r="L247" s="77"/>
      <c r="M247" s="77"/>
      <c r="N247" s="77"/>
      <c r="O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  <c r="AA247" s="77"/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  <c r="AP247" s="77"/>
      <c r="AQ247" s="77"/>
      <c r="AR247" s="77"/>
      <c r="AS247" s="77"/>
      <c r="AT247" s="77"/>
      <c r="AU247" s="77"/>
      <c r="AV247" s="77"/>
      <c r="AW247" s="77"/>
      <c r="AX247" s="77"/>
      <c r="AY247" s="77"/>
      <c r="BA247" s="77"/>
    </row>
    <row r="248" spans="1:53" s="31" customFormat="1">
      <c r="A248" s="146"/>
      <c r="B248" s="153"/>
      <c r="C248" s="154"/>
      <c r="D248" s="155"/>
      <c r="E248" s="156"/>
      <c r="H248" s="77"/>
      <c r="I248" s="77"/>
      <c r="J248" s="77"/>
      <c r="K248" s="77"/>
      <c r="L248" s="77"/>
      <c r="M248" s="77"/>
      <c r="N248" s="77"/>
      <c r="O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BA248" s="77"/>
    </row>
    <row r="249" spans="1:53" s="31" customFormat="1">
      <c r="A249" s="146"/>
      <c r="B249" s="153"/>
      <c r="C249" s="154"/>
      <c r="D249" s="155"/>
      <c r="E249" s="156"/>
      <c r="H249" s="77"/>
      <c r="I249" s="77"/>
      <c r="J249" s="77"/>
      <c r="K249" s="77"/>
      <c r="L249" s="77"/>
      <c r="M249" s="77"/>
      <c r="N249" s="77"/>
      <c r="O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BA249" s="77"/>
    </row>
    <row r="250" spans="1:53" s="31" customFormat="1">
      <c r="A250" s="146"/>
      <c r="B250" s="153"/>
      <c r="C250" s="154"/>
      <c r="D250" s="155"/>
      <c r="E250" s="156"/>
      <c r="H250" s="77"/>
      <c r="I250" s="77"/>
      <c r="J250" s="77"/>
      <c r="K250" s="77"/>
      <c r="L250" s="77"/>
      <c r="M250" s="77"/>
      <c r="N250" s="77"/>
      <c r="O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BA250" s="77"/>
    </row>
    <row r="251" spans="1:53" s="31" customFormat="1">
      <c r="A251" s="146"/>
      <c r="B251" s="153"/>
      <c r="C251" s="154"/>
      <c r="D251" s="155"/>
      <c r="E251" s="156"/>
      <c r="H251" s="77"/>
      <c r="I251" s="77"/>
      <c r="J251" s="77"/>
      <c r="K251" s="77"/>
      <c r="L251" s="77"/>
      <c r="M251" s="77"/>
      <c r="N251" s="77"/>
      <c r="O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BA251" s="77"/>
    </row>
    <row r="252" spans="1:53" s="31" customFormat="1">
      <c r="A252" s="146"/>
      <c r="B252" s="153"/>
      <c r="C252" s="154"/>
      <c r="D252" s="155"/>
      <c r="E252" s="156"/>
      <c r="H252" s="77"/>
      <c r="I252" s="77"/>
      <c r="J252" s="77"/>
      <c r="K252" s="77"/>
      <c r="L252" s="77"/>
      <c r="M252" s="77"/>
      <c r="N252" s="77"/>
      <c r="O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BA252" s="77"/>
    </row>
    <row r="253" spans="1:53" s="31" customFormat="1">
      <c r="A253" s="146"/>
      <c r="B253" s="153"/>
      <c r="C253" s="154"/>
      <c r="D253" s="155"/>
      <c r="E253" s="156"/>
      <c r="H253" s="77"/>
      <c r="I253" s="77"/>
      <c r="J253" s="77"/>
      <c r="K253" s="77"/>
      <c r="L253" s="77"/>
      <c r="M253" s="77"/>
      <c r="N253" s="77"/>
      <c r="O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BA253" s="77"/>
    </row>
    <row r="254" spans="1:53" s="31" customFormat="1">
      <c r="A254" s="146"/>
      <c r="B254" s="153"/>
      <c r="C254" s="154"/>
      <c r="D254" s="155"/>
      <c r="E254" s="156"/>
      <c r="H254" s="77"/>
      <c r="I254" s="77"/>
      <c r="J254" s="77"/>
      <c r="K254" s="77"/>
      <c r="L254" s="77"/>
      <c r="M254" s="77"/>
      <c r="N254" s="77"/>
      <c r="O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BA254" s="77"/>
    </row>
    <row r="255" spans="1:53" s="31" customFormat="1">
      <c r="A255" s="146"/>
      <c r="B255" s="153"/>
      <c r="C255" s="154"/>
      <c r="D255" s="155"/>
      <c r="E255" s="156"/>
      <c r="H255" s="77"/>
      <c r="I255" s="77"/>
      <c r="J255" s="77"/>
      <c r="K255" s="77"/>
      <c r="L255" s="77"/>
      <c r="M255" s="77"/>
      <c r="N255" s="77"/>
      <c r="O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BA255" s="77"/>
    </row>
    <row r="256" spans="1:53" s="31" customFormat="1">
      <c r="A256" s="146"/>
      <c r="B256" s="153"/>
      <c r="C256" s="154"/>
      <c r="D256" s="155"/>
      <c r="E256" s="156"/>
      <c r="H256" s="77"/>
      <c r="I256" s="77"/>
      <c r="J256" s="77"/>
      <c r="K256" s="77"/>
      <c r="L256" s="77"/>
      <c r="M256" s="77"/>
      <c r="N256" s="77"/>
      <c r="O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BA256" s="77"/>
    </row>
    <row r="257" spans="1:53" s="31" customFormat="1">
      <c r="A257" s="146"/>
      <c r="B257" s="153"/>
      <c r="C257" s="154"/>
      <c r="D257" s="155"/>
      <c r="E257" s="156"/>
      <c r="H257" s="77"/>
      <c r="I257" s="77"/>
      <c r="J257" s="77"/>
      <c r="K257" s="77"/>
      <c r="L257" s="77"/>
      <c r="M257" s="77"/>
      <c r="N257" s="77"/>
      <c r="O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BA257" s="77"/>
    </row>
    <row r="258" spans="1:53" s="31" customFormat="1">
      <c r="A258" s="146"/>
      <c r="B258" s="153"/>
      <c r="C258" s="154"/>
      <c r="D258" s="155"/>
      <c r="E258" s="156"/>
      <c r="H258" s="77"/>
      <c r="I258" s="77"/>
      <c r="J258" s="77"/>
      <c r="K258" s="77"/>
      <c r="L258" s="77"/>
      <c r="M258" s="77"/>
      <c r="N258" s="77"/>
      <c r="O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BA258" s="77"/>
    </row>
    <row r="259" spans="1:53" s="31" customFormat="1">
      <c r="A259" s="146"/>
      <c r="B259" s="153"/>
      <c r="C259" s="154"/>
      <c r="D259" s="155"/>
      <c r="E259" s="156"/>
      <c r="H259" s="77"/>
      <c r="I259" s="77"/>
      <c r="J259" s="77"/>
      <c r="K259" s="77"/>
      <c r="L259" s="77"/>
      <c r="M259" s="77"/>
      <c r="N259" s="77"/>
      <c r="O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BA259" s="77"/>
    </row>
    <row r="260" spans="1:53" s="31" customFormat="1">
      <c r="A260" s="146"/>
      <c r="B260" s="153"/>
      <c r="C260" s="154"/>
      <c r="D260" s="155"/>
      <c r="E260" s="156"/>
      <c r="H260" s="77"/>
      <c r="I260" s="77"/>
      <c r="J260" s="77"/>
      <c r="K260" s="77"/>
      <c r="L260" s="77"/>
      <c r="M260" s="77"/>
      <c r="N260" s="77"/>
      <c r="O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BA260" s="77"/>
    </row>
    <row r="261" spans="1:53" s="31" customFormat="1">
      <c r="A261" s="146"/>
      <c r="B261" s="153"/>
      <c r="C261" s="154"/>
      <c r="D261" s="155"/>
      <c r="E261" s="156"/>
      <c r="H261" s="77"/>
      <c r="I261" s="77"/>
      <c r="J261" s="77"/>
      <c r="K261" s="77"/>
      <c r="L261" s="77"/>
      <c r="M261" s="77"/>
      <c r="N261" s="77"/>
      <c r="O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BA261" s="77"/>
    </row>
    <row r="262" spans="1:53" s="31" customFormat="1">
      <c r="A262" s="146"/>
      <c r="B262" s="153"/>
      <c r="C262" s="154"/>
      <c r="D262" s="155"/>
      <c r="E262" s="156"/>
      <c r="H262" s="77"/>
      <c r="I262" s="77"/>
      <c r="J262" s="77"/>
      <c r="K262" s="77"/>
      <c r="L262" s="77"/>
      <c r="M262" s="77"/>
      <c r="N262" s="77"/>
      <c r="O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BA262" s="77"/>
    </row>
    <row r="263" spans="1:53" s="31" customFormat="1">
      <c r="A263" s="146"/>
      <c r="B263" s="153"/>
      <c r="C263" s="154"/>
      <c r="D263" s="155"/>
      <c r="E263" s="156"/>
      <c r="H263" s="77"/>
      <c r="I263" s="77"/>
      <c r="J263" s="77"/>
      <c r="K263" s="77"/>
      <c r="L263" s="77"/>
      <c r="M263" s="77"/>
      <c r="N263" s="77"/>
      <c r="O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BA263" s="77"/>
    </row>
    <row r="264" spans="1:53" s="31" customFormat="1">
      <c r="A264" s="146"/>
      <c r="B264" s="153"/>
      <c r="C264" s="154"/>
      <c r="D264" s="155"/>
      <c r="E264" s="156"/>
      <c r="H264" s="77"/>
      <c r="I264" s="77"/>
      <c r="J264" s="77"/>
      <c r="K264" s="77"/>
      <c r="L264" s="77"/>
      <c r="M264" s="77"/>
      <c r="N264" s="77"/>
      <c r="O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BA264" s="77"/>
    </row>
    <row r="265" spans="1:53" s="31" customFormat="1">
      <c r="A265" s="146"/>
      <c r="B265" s="153"/>
      <c r="C265" s="154"/>
      <c r="D265" s="155"/>
      <c r="E265" s="156"/>
      <c r="H265" s="77"/>
      <c r="I265" s="77"/>
      <c r="J265" s="77"/>
      <c r="K265" s="77"/>
      <c r="L265" s="77"/>
      <c r="M265" s="77"/>
      <c r="N265" s="77"/>
      <c r="O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BA265" s="77"/>
    </row>
    <row r="266" spans="1:53" s="31" customFormat="1">
      <c r="A266" s="146"/>
      <c r="B266" s="153"/>
      <c r="C266" s="154"/>
      <c r="D266" s="155"/>
      <c r="E266" s="156"/>
      <c r="H266" s="77"/>
      <c r="I266" s="77"/>
      <c r="J266" s="77"/>
      <c r="K266" s="77"/>
      <c r="L266" s="77"/>
      <c r="M266" s="77"/>
      <c r="N266" s="77"/>
      <c r="O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BA266" s="77"/>
    </row>
    <row r="267" spans="1:53" s="31" customFormat="1">
      <c r="A267" s="146"/>
      <c r="B267" s="153"/>
      <c r="C267" s="154"/>
      <c r="D267" s="155"/>
      <c r="E267" s="156"/>
      <c r="H267" s="77"/>
      <c r="I267" s="77"/>
      <c r="J267" s="77"/>
      <c r="K267" s="77"/>
      <c r="L267" s="77"/>
      <c r="M267" s="77"/>
      <c r="N267" s="77"/>
      <c r="O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BA267" s="77"/>
    </row>
    <row r="268" spans="1:53" s="31" customFormat="1">
      <c r="A268" s="146"/>
      <c r="B268" s="153"/>
      <c r="C268" s="154"/>
      <c r="D268" s="155"/>
      <c r="E268" s="156"/>
      <c r="H268" s="77"/>
      <c r="I268" s="77"/>
      <c r="J268" s="77"/>
      <c r="K268" s="77"/>
      <c r="L268" s="77"/>
      <c r="M268" s="77"/>
      <c r="N268" s="77"/>
      <c r="O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  <c r="AA268" s="77"/>
      <c r="AB268" s="77"/>
      <c r="AC268" s="77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  <c r="AP268" s="77"/>
      <c r="AQ268" s="77"/>
      <c r="AR268" s="77"/>
      <c r="AS268" s="77"/>
      <c r="AT268" s="77"/>
      <c r="AU268" s="77"/>
      <c r="AV268" s="77"/>
      <c r="AW268" s="77"/>
      <c r="AX268" s="77"/>
      <c r="AY268" s="77"/>
      <c r="BA268" s="77"/>
    </row>
    <row r="269" spans="1:53" s="31" customFormat="1">
      <c r="A269" s="146"/>
      <c r="B269" s="153"/>
      <c r="C269" s="154"/>
      <c r="D269" s="155"/>
      <c r="E269" s="156"/>
      <c r="H269" s="77"/>
      <c r="I269" s="77"/>
      <c r="J269" s="77"/>
      <c r="K269" s="77"/>
      <c r="L269" s="77"/>
      <c r="M269" s="77"/>
      <c r="N269" s="77"/>
      <c r="O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  <c r="AP269" s="77"/>
      <c r="AQ269" s="77"/>
      <c r="AR269" s="77"/>
      <c r="AS269" s="77"/>
      <c r="AT269" s="77"/>
      <c r="AU269" s="77"/>
      <c r="AV269" s="77"/>
      <c r="AW269" s="77"/>
      <c r="AX269" s="77"/>
      <c r="AY269" s="77"/>
      <c r="BA269" s="77"/>
    </row>
    <row r="270" spans="1:53" s="31" customFormat="1">
      <c r="A270" s="77"/>
      <c r="B270" s="153"/>
      <c r="C270" s="154"/>
      <c r="D270" s="155"/>
      <c r="E270" s="156"/>
      <c r="H270" s="77"/>
      <c r="I270" s="77"/>
      <c r="J270" s="77"/>
      <c r="K270" s="77"/>
      <c r="L270" s="77"/>
      <c r="M270" s="77"/>
      <c r="N270" s="77"/>
      <c r="O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BA270" s="77"/>
    </row>
    <row r="271" spans="1:53" s="31" customFormat="1">
      <c r="A271" s="77"/>
      <c r="B271" s="153"/>
      <c r="C271" s="154"/>
      <c r="D271" s="155"/>
      <c r="E271" s="156"/>
      <c r="H271" s="77"/>
      <c r="I271" s="77"/>
      <c r="J271" s="77"/>
      <c r="K271" s="77"/>
      <c r="L271" s="77"/>
      <c r="M271" s="77"/>
      <c r="N271" s="77"/>
      <c r="O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BA271" s="77"/>
    </row>
    <row r="272" spans="1:53" s="31" customFormat="1">
      <c r="A272" s="77"/>
      <c r="B272" s="153"/>
      <c r="C272" s="154"/>
      <c r="D272" s="155"/>
      <c r="E272" s="156"/>
      <c r="H272" s="77"/>
      <c r="I272" s="77"/>
      <c r="J272" s="77"/>
      <c r="K272" s="77"/>
      <c r="L272" s="77"/>
      <c r="M272" s="77"/>
      <c r="N272" s="77"/>
      <c r="O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BA272" s="77"/>
    </row>
    <row r="273" spans="1:53" s="31" customFormat="1">
      <c r="A273" s="77"/>
      <c r="B273" s="153"/>
      <c r="C273" s="154"/>
      <c r="D273" s="155"/>
      <c r="E273" s="156"/>
      <c r="H273" s="77"/>
      <c r="I273" s="77"/>
      <c r="J273" s="77"/>
      <c r="K273" s="77"/>
      <c r="L273" s="77"/>
      <c r="M273" s="77"/>
      <c r="N273" s="77"/>
      <c r="O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BA273" s="77"/>
    </row>
    <row r="274" spans="1:53" s="31" customFormat="1">
      <c r="A274" s="77"/>
      <c r="B274" s="153"/>
      <c r="C274" s="154"/>
      <c r="D274" s="155"/>
      <c r="E274" s="156"/>
      <c r="H274" s="77"/>
      <c r="I274" s="77"/>
      <c r="J274" s="77"/>
      <c r="K274" s="77"/>
      <c r="L274" s="77"/>
      <c r="M274" s="77"/>
      <c r="N274" s="77"/>
      <c r="O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BA274" s="77"/>
    </row>
    <row r="275" spans="1:53" s="31" customFormat="1">
      <c r="A275" s="77"/>
      <c r="B275" s="153"/>
      <c r="C275" s="154"/>
      <c r="D275" s="155"/>
      <c r="E275" s="156"/>
      <c r="H275" s="77"/>
      <c r="I275" s="77"/>
      <c r="J275" s="77"/>
      <c r="K275" s="77"/>
      <c r="L275" s="77"/>
      <c r="M275" s="77"/>
      <c r="N275" s="77"/>
      <c r="O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BA275" s="77"/>
    </row>
    <row r="276" spans="1:53" s="31" customFormat="1">
      <c r="A276" s="77"/>
      <c r="B276" s="153"/>
      <c r="C276" s="154"/>
      <c r="D276" s="155"/>
      <c r="E276" s="156"/>
      <c r="H276" s="77"/>
      <c r="I276" s="77"/>
      <c r="J276" s="77"/>
      <c r="K276" s="77"/>
      <c r="L276" s="77"/>
      <c r="M276" s="77"/>
      <c r="N276" s="77"/>
      <c r="O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BA276" s="77"/>
    </row>
    <row r="277" spans="1:53" s="31" customFormat="1">
      <c r="A277" s="77"/>
      <c r="B277" s="153"/>
      <c r="C277" s="154"/>
      <c r="D277" s="155"/>
      <c r="E277" s="156"/>
      <c r="H277" s="77"/>
      <c r="I277" s="77"/>
      <c r="J277" s="77"/>
      <c r="K277" s="77"/>
      <c r="L277" s="77"/>
      <c r="M277" s="77"/>
      <c r="N277" s="77"/>
      <c r="O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BA277" s="77"/>
    </row>
    <row r="278" spans="1:53" s="31" customFormat="1">
      <c r="A278" s="77"/>
      <c r="B278" s="153"/>
      <c r="C278" s="154"/>
      <c r="D278" s="155"/>
      <c r="E278" s="156"/>
      <c r="H278" s="77"/>
      <c r="I278" s="77"/>
      <c r="J278" s="77"/>
      <c r="K278" s="77"/>
      <c r="L278" s="77"/>
      <c r="M278" s="77"/>
      <c r="N278" s="77"/>
      <c r="O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BA278" s="77"/>
    </row>
    <row r="279" spans="1:53" s="31" customFormat="1">
      <c r="A279" s="77"/>
      <c r="B279" s="153"/>
      <c r="C279" s="154"/>
      <c r="D279" s="155"/>
      <c r="E279" s="156"/>
      <c r="H279" s="77"/>
      <c r="I279" s="77"/>
      <c r="J279" s="77"/>
      <c r="K279" s="77"/>
      <c r="L279" s="77"/>
      <c r="M279" s="77"/>
      <c r="N279" s="77"/>
      <c r="O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BA279" s="77"/>
    </row>
    <row r="280" spans="1:53" s="31" customFormat="1">
      <c r="A280" s="77"/>
      <c r="B280" s="153"/>
      <c r="C280" s="154"/>
      <c r="D280" s="155"/>
      <c r="E280" s="156"/>
      <c r="H280" s="77"/>
      <c r="I280" s="77"/>
      <c r="J280" s="77"/>
      <c r="K280" s="77"/>
      <c r="L280" s="77"/>
      <c r="M280" s="77"/>
      <c r="N280" s="77"/>
      <c r="O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BA280" s="77"/>
    </row>
    <row r="281" spans="1:53" s="31" customFormat="1">
      <c r="A281" s="77"/>
      <c r="B281" s="153"/>
      <c r="C281" s="154"/>
      <c r="D281" s="155"/>
      <c r="E281" s="156"/>
      <c r="H281" s="77"/>
      <c r="I281" s="77"/>
      <c r="J281" s="77"/>
      <c r="K281" s="77"/>
      <c r="L281" s="77"/>
      <c r="M281" s="77"/>
      <c r="N281" s="77"/>
      <c r="O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BA281" s="77"/>
    </row>
    <row r="282" spans="1:53" s="31" customFormat="1">
      <c r="A282" s="77"/>
      <c r="B282" s="153"/>
      <c r="C282" s="154"/>
      <c r="D282" s="155"/>
      <c r="E282" s="156"/>
      <c r="H282" s="77"/>
      <c r="I282" s="77"/>
      <c r="J282" s="77"/>
      <c r="K282" s="77"/>
      <c r="L282" s="77"/>
      <c r="M282" s="77"/>
      <c r="N282" s="77"/>
      <c r="O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BA282" s="77"/>
    </row>
    <row r="283" spans="1:53" s="31" customFormat="1">
      <c r="A283" s="77"/>
      <c r="B283" s="153"/>
      <c r="C283" s="154"/>
      <c r="D283" s="155"/>
      <c r="E283" s="156"/>
      <c r="H283" s="77"/>
      <c r="I283" s="77"/>
      <c r="J283" s="77"/>
      <c r="K283" s="77"/>
      <c r="L283" s="77"/>
      <c r="M283" s="77"/>
      <c r="N283" s="77"/>
      <c r="O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BA283" s="77"/>
    </row>
    <row r="284" spans="1:53" s="31" customFormat="1">
      <c r="A284" s="77"/>
      <c r="B284" s="153"/>
      <c r="C284" s="154"/>
      <c r="D284" s="155"/>
      <c r="E284" s="156"/>
      <c r="H284" s="77"/>
      <c r="I284" s="77"/>
      <c r="J284" s="77"/>
      <c r="K284" s="77"/>
      <c r="L284" s="77"/>
      <c r="M284" s="77"/>
      <c r="N284" s="77"/>
      <c r="O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BA284" s="77"/>
    </row>
    <row r="285" spans="1:53" s="31" customFormat="1">
      <c r="A285" s="77"/>
      <c r="B285" s="153"/>
      <c r="C285" s="154"/>
      <c r="D285" s="155"/>
      <c r="E285" s="156"/>
      <c r="H285" s="77"/>
      <c r="I285" s="77"/>
      <c r="J285" s="77"/>
      <c r="K285" s="77"/>
      <c r="L285" s="77"/>
      <c r="M285" s="77"/>
      <c r="N285" s="77"/>
      <c r="O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BA285" s="77"/>
    </row>
    <row r="286" spans="1:53" s="31" customFormat="1">
      <c r="A286" s="77"/>
      <c r="B286" s="153"/>
      <c r="C286" s="154"/>
      <c r="D286" s="155"/>
      <c r="E286" s="156"/>
      <c r="H286" s="77"/>
      <c r="I286" s="77"/>
      <c r="J286" s="77"/>
      <c r="K286" s="77"/>
      <c r="L286" s="77"/>
      <c r="M286" s="77"/>
      <c r="N286" s="77"/>
      <c r="O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BA286" s="77"/>
    </row>
    <row r="287" spans="1:53" s="31" customFormat="1">
      <c r="A287" s="77"/>
      <c r="B287" s="153"/>
      <c r="C287" s="154"/>
      <c r="D287" s="155"/>
      <c r="E287" s="156"/>
      <c r="H287" s="77"/>
      <c r="I287" s="77"/>
      <c r="J287" s="77"/>
      <c r="K287" s="77"/>
      <c r="L287" s="77"/>
      <c r="M287" s="77"/>
      <c r="N287" s="77"/>
      <c r="O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BA287" s="77"/>
    </row>
    <row r="288" spans="1:53" s="31" customFormat="1">
      <c r="A288" s="77"/>
      <c r="B288" s="153"/>
      <c r="C288" s="154"/>
      <c r="D288" s="155"/>
      <c r="E288" s="156"/>
      <c r="H288" s="77"/>
      <c r="I288" s="77"/>
      <c r="J288" s="77"/>
      <c r="K288" s="77"/>
      <c r="L288" s="77"/>
      <c r="M288" s="77"/>
      <c r="N288" s="77"/>
      <c r="O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BA288" s="77"/>
    </row>
    <row r="289" spans="1:53" s="31" customFormat="1">
      <c r="A289" s="77"/>
      <c r="B289" s="153"/>
      <c r="C289" s="154"/>
      <c r="D289" s="155"/>
      <c r="E289" s="156"/>
      <c r="H289" s="77"/>
      <c r="I289" s="77"/>
      <c r="J289" s="77"/>
      <c r="K289" s="77"/>
      <c r="L289" s="77"/>
      <c r="M289" s="77"/>
      <c r="N289" s="77"/>
      <c r="O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BA289" s="77"/>
    </row>
    <row r="290" spans="1:53" s="31" customFormat="1">
      <c r="A290" s="77"/>
      <c r="B290" s="153"/>
      <c r="C290" s="154"/>
      <c r="D290" s="155"/>
      <c r="E290" s="156"/>
      <c r="H290" s="77"/>
      <c r="I290" s="77"/>
      <c r="J290" s="77"/>
      <c r="K290" s="77"/>
      <c r="L290" s="77"/>
      <c r="M290" s="77"/>
      <c r="N290" s="77"/>
      <c r="O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  <c r="AA290" s="77"/>
      <c r="AB290" s="77"/>
      <c r="AC290" s="77"/>
      <c r="AD290" s="77"/>
      <c r="AE290" s="77"/>
      <c r="AF290" s="77"/>
      <c r="AG290" s="77"/>
      <c r="AH290" s="77"/>
      <c r="AI290" s="77"/>
      <c r="AJ290" s="77"/>
      <c r="AK290" s="77"/>
      <c r="AL290" s="77"/>
      <c r="AM290" s="77"/>
      <c r="AN290" s="77"/>
      <c r="AO290" s="77"/>
      <c r="AP290" s="77"/>
      <c r="AQ290" s="77"/>
      <c r="AR290" s="77"/>
      <c r="AS290" s="77"/>
      <c r="AT290" s="77"/>
      <c r="AU290" s="77"/>
      <c r="AV290" s="77"/>
      <c r="AW290" s="77"/>
      <c r="AX290" s="77"/>
      <c r="AY290" s="77"/>
      <c r="BA290" s="77"/>
    </row>
    <row r="291" spans="1:53" s="31" customFormat="1">
      <c r="A291" s="77"/>
      <c r="B291" s="153"/>
      <c r="C291" s="154"/>
      <c r="D291" s="155"/>
      <c r="E291" s="156"/>
      <c r="H291" s="77"/>
      <c r="I291" s="77"/>
      <c r="J291" s="77"/>
      <c r="K291" s="77"/>
      <c r="L291" s="77"/>
      <c r="M291" s="77"/>
      <c r="N291" s="77"/>
      <c r="O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BA291" s="77"/>
    </row>
    <row r="292" spans="1:53" s="31" customFormat="1">
      <c r="A292" s="77"/>
      <c r="B292" s="153"/>
      <c r="C292" s="154"/>
      <c r="D292" s="155"/>
      <c r="E292" s="156"/>
      <c r="BA292" s="77"/>
    </row>
    <row r="293" spans="1:53" s="31" customFormat="1">
      <c r="A293" s="77"/>
      <c r="B293" s="153"/>
      <c r="C293" s="154"/>
      <c r="D293" s="155"/>
      <c r="E293" s="156"/>
      <c r="BA293" s="77"/>
    </row>
    <row r="294" spans="1:53" s="31" customFormat="1">
      <c r="A294" s="77"/>
      <c r="B294" s="153"/>
      <c r="C294" s="154"/>
      <c r="D294" s="155"/>
      <c r="E294" s="156"/>
      <c r="BA294" s="77"/>
    </row>
    <row r="295" spans="1:53" s="31" customFormat="1">
      <c r="A295" s="157"/>
      <c r="B295" s="153"/>
      <c r="C295" s="154"/>
      <c r="D295" s="155"/>
      <c r="E295" s="156"/>
      <c r="BA295" s="77"/>
    </row>
    <row r="296" spans="1:53" s="31" customFormat="1">
      <c r="A296" s="157"/>
      <c r="B296" s="153"/>
      <c r="C296" s="154"/>
      <c r="D296" s="155"/>
      <c r="E296" s="156"/>
      <c r="BA296" s="77"/>
    </row>
    <row r="297" spans="1:53" s="31" customFormat="1">
      <c r="A297" s="157"/>
      <c r="B297" s="153"/>
      <c r="C297" s="154"/>
      <c r="D297" s="155"/>
      <c r="E297" s="156"/>
      <c r="BA297" s="77"/>
    </row>
    <row r="298" spans="1:53" s="31" customFormat="1">
      <c r="A298" s="157"/>
      <c r="B298" s="153"/>
      <c r="C298" s="154"/>
      <c r="D298" s="155"/>
      <c r="E298" s="156"/>
      <c r="BA298" s="77"/>
    </row>
    <row r="299" spans="1:53" s="31" customFormat="1">
      <c r="A299" s="157"/>
      <c r="B299" s="153"/>
      <c r="C299" s="154"/>
      <c r="D299" s="155"/>
      <c r="E299" s="156"/>
      <c r="BA299" s="77"/>
    </row>
    <row r="300" spans="1:53" s="31" customFormat="1">
      <c r="A300" s="157"/>
      <c r="B300" s="153"/>
      <c r="C300" s="154"/>
      <c r="D300" s="155"/>
      <c r="E300" s="156"/>
      <c r="BA300" s="77"/>
    </row>
    <row r="301" spans="1:53" s="31" customFormat="1">
      <c r="A301" s="157"/>
      <c r="B301" s="153"/>
      <c r="C301" s="154"/>
      <c r="D301" s="155"/>
      <c r="E301" s="156"/>
      <c r="BA301" s="77"/>
    </row>
    <row r="302" spans="1:53" s="31" customFormat="1">
      <c r="A302" s="157"/>
      <c r="B302" s="153"/>
      <c r="C302" s="154"/>
      <c r="D302" s="155"/>
      <c r="E302" s="156"/>
      <c r="BA302" s="77"/>
    </row>
    <row r="303" spans="1:53" s="31" customFormat="1">
      <c r="A303" s="157"/>
      <c r="B303" s="153"/>
      <c r="C303" s="154"/>
      <c r="D303" s="155"/>
      <c r="E303" s="156"/>
      <c r="BA303" s="77"/>
    </row>
    <row r="304" spans="1:53" s="31" customFormat="1">
      <c r="A304" s="157"/>
      <c r="B304" s="153"/>
      <c r="C304" s="154"/>
      <c r="D304" s="155"/>
      <c r="E304" s="156"/>
      <c r="BA304" s="77"/>
    </row>
    <row r="305" spans="1:53" s="31" customFormat="1">
      <c r="A305" s="157"/>
      <c r="B305" s="153"/>
      <c r="C305" s="154"/>
      <c r="D305" s="155"/>
      <c r="E305" s="156"/>
      <c r="BA305" s="77"/>
    </row>
    <row r="306" spans="1:53" s="31" customFormat="1">
      <c r="A306" s="157"/>
      <c r="B306" s="153"/>
      <c r="C306" s="154"/>
      <c r="D306" s="155"/>
      <c r="E306" s="156"/>
      <c r="BA306" s="77"/>
    </row>
    <row r="307" spans="1:53" s="31" customFormat="1">
      <c r="A307" s="157"/>
      <c r="B307" s="153"/>
      <c r="C307" s="154"/>
      <c r="D307" s="155"/>
      <c r="E307" s="156"/>
      <c r="BA307" s="77"/>
    </row>
    <row r="308" spans="1:53" s="31" customFormat="1">
      <c r="A308" s="157"/>
      <c r="B308" s="153"/>
      <c r="C308" s="154"/>
      <c r="D308" s="155"/>
      <c r="E308" s="156"/>
      <c r="BA308" s="77"/>
    </row>
    <row r="309" spans="1:53" s="31" customFormat="1">
      <c r="A309" s="157"/>
      <c r="B309" s="153"/>
      <c r="C309" s="154"/>
      <c r="D309" s="155"/>
      <c r="E309" s="156"/>
      <c r="BA309" s="77"/>
    </row>
    <row r="310" spans="1:53" s="31" customFormat="1">
      <c r="A310" s="157"/>
      <c r="B310" s="153"/>
      <c r="C310" s="158"/>
      <c r="D310" s="156"/>
      <c r="E310" s="156"/>
      <c r="BA310" s="77"/>
    </row>
    <row r="311" spans="1:53" s="31" customFormat="1">
      <c r="A311" s="157"/>
      <c r="B311" s="153"/>
      <c r="C311" s="158"/>
      <c r="D311" s="156"/>
      <c r="E311" s="156"/>
      <c r="BA311" s="77"/>
    </row>
    <row r="312" spans="1:53" s="31" customFormat="1">
      <c r="A312" s="157"/>
      <c r="B312" s="153"/>
      <c r="C312" s="158"/>
      <c r="D312" s="156"/>
      <c r="E312" s="156"/>
      <c r="BA312" s="77"/>
    </row>
    <row r="313" spans="1:53" s="31" customFormat="1">
      <c r="A313" s="157"/>
      <c r="B313" s="153"/>
      <c r="C313" s="158"/>
      <c r="D313" s="156"/>
      <c r="E313" s="156"/>
      <c r="BA313" s="77"/>
    </row>
    <row r="314" spans="1:53" s="31" customFormat="1">
      <c r="A314" s="157"/>
      <c r="B314" s="153"/>
      <c r="C314" s="158"/>
      <c r="D314" s="156"/>
      <c r="E314" s="156"/>
      <c r="BA314" s="77"/>
    </row>
    <row r="315" spans="1:53" s="31" customFormat="1">
      <c r="A315" s="157"/>
      <c r="B315" s="153"/>
      <c r="C315" s="158"/>
      <c r="D315" s="156"/>
      <c r="E315" s="156"/>
      <c r="BA315" s="77"/>
    </row>
    <row r="316" spans="1:53" s="31" customFormat="1">
      <c r="A316" s="157"/>
      <c r="B316" s="153"/>
      <c r="C316" s="158"/>
      <c r="D316" s="156"/>
      <c r="E316" s="156"/>
      <c r="BA316" s="77"/>
    </row>
    <row r="317" spans="1:53" s="31" customFormat="1">
      <c r="A317" s="157"/>
      <c r="B317" s="153"/>
      <c r="C317" s="158"/>
      <c r="D317" s="156"/>
      <c r="E317" s="156"/>
      <c r="BA317" s="77"/>
    </row>
    <row r="318" spans="1:53" s="31" customFormat="1">
      <c r="A318" s="157"/>
      <c r="B318" s="153"/>
      <c r="C318" s="158"/>
      <c r="D318" s="156"/>
      <c r="E318" s="156"/>
      <c r="BA318" s="77"/>
    </row>
    <row r="319" spans="1:53" s="31" customFormat="1">
      <c r="A319" s="157"/>
      <c r="B319" s="153"/>
      <c r="C319" s="158"/>
      <c r="D319" s="156"/>
      <c r="E319" s="156"/>
      <c r="BA319" s="77"/>
    </row>
    <row r="320" spans="1:53" s="31" customFormat="1">
      <c r="A320" s="157"/>
      <c r="B320" s="153"/>
      <c r="C320" s="158"/>
      <c r="D320" s="156"/>
      <c r="E320" s="156"/>
      <c r="BA320" s="77"/>
    </row>
    <row r="321" spans="1:53" s="31" customFormat="1">
      <c r="A321" s="157"/>
      <c r="B321" s="153"/>
      <c r="C321" s="158"/>
      <c r="D321" s="156"/>
      <c r="E321" s="156"/>
      <c r="BA321" s="77"/>
    </row>
    <row r="322" spans="1:53" s="31" customFormat="1">
      <c r="A322" s="157"/>
      <c r="B322" s="153"/>
      <c r="C322" s="158"/>
      <c r="D322" s="156"/>
      <c r="E322" s="156"/>
      <c r="BA322" s="77"/>
    </row>
    <row r="323" spans="1:53" s="31" customFormat="1">
      <c r="A323" s="157"/>
      <c r="B323" s="153"/>
      <c r="C323" s="158"/>
      <c r="D323" s="156"/>
      <c r="E323" s="156"/>
      <c r="BA323" s="77"/>
    </row>
    <row r="324" spans="1:53" s="31" customFormat="1">
      <c r="A324" s="157"/>
      <c r="B324" s="153"/>
      <c r="C324" s="158"/>
      <c r="D324" s="156"/>
      <c r="E324" s="156"/>
      <c r="BA324" s="77"/>
    </row>
    <row r="325" spans="1:53" s="31" customFormat="1">
      <c r="A325" s="157"/>
      <c r="B325" s="153"/>
      <c r="C325" s="158"/>
      <c r="D325" s="156"/>
      <c r="E325" s="156"/>
      <c r="BA325" s="77"/>
    </row>
    <row r="326" spans="1:53" s="31" customFormat="1">
      <c r="A326" s="157"/>
      <c r="B326" s="153"/>
      <c r="C326" s="158"/>
      <c r="D326" s="156"/>
      <c r="E326" s="156"/>
      <c r="BA326" s="77"/>
    </row>
    <row r="327" spans="1:53" s="31" customFormat="1">
      <c r="A327" s="157"/>
      <c r="B327" s="153"/>
      <c r="C327" s="158"/>
      <c r="D327" s="156"/>
      <c r="E327" s="156"/>
      <c r="BA327" s="77"/>
    </row>
    <row r="328" spans="1:53" s="31" customFormat="1">
      <c r="A328" s="157"/>
      <c r="B328" s="153"/>
      <c r="C328" s="158"/>
      <c r="D328" s="156"/>
      <c r="E328" s="156"/>
      <c r="BA328" s="77"/>
    </row>
    <row r="329" spans="1:53" s="31" customFormat="1">
      <c r="A329" s="157"/>
      <c r="B329" s="153"/>
      <c r="C329" s="158"/>
      <c r="D329" s="156"/>
      <c r="E329" s="156"/>
      <c r="BA329" s="77"/>
    </row>
    <row r="330" spans="1:53" s="31" customFormat="1">
      <c r="A330" s="157"/>
      <c r="B330" s="153"/>
      <c r="C330" s="158"/>
      <c r="D330" s="156"/>
      <c r="E330" s="156"/>
      <c r="BA330" s="77"/>
    </row>
    <row r="331" spans="1:53" s="31" customFormat="1">
      <c r="A331" s="157"/>
      <c r="B331" s="153"/>
      <c r="C331" s="158"/>
      <c r="D331" s="156"/>
      <c r="E331" s="156"/>
      <c r="BA331" s="77"/>
    </row>
    <row r="332" spans="1:53" s="31" customFormat="1">
      <c r="A332" s="157"/>
      <c r="B332" s="153"/>
      <c r="C332" s="158"/>
      <c r="D332" s="156"/>
      <c r="E332" s="156"/>
      <c r="BA332" s="77"/>
    </row>
    <row r="333" spans="1:53" s="31" customFormat="1">
      <c r="A333" s="157"/>
      <c r="B333" s="153"/>
      <c r="C333" s="158"/>
      <c r="D333" s="156"/>
      <c r="E333" s="156"/>
      <c r="BA333" s="77"/>
    </row>
    <row r="334" spans="1:53" s="31" customFormat="1">
      <c r="A334" s="157"/>
      <c r="B334" s="153"/>
      <c r="C334" s="158"/>
      <c r="D334" s="156"/>
      <c r="E334" s="156"/>
      <c r="BA334" s="77"/>
    </row>
    <row r="335" spans="1:53" s="31" customFormat="1">
      <c r="A335" s="157"/>
      <c r="B335" s="153"/>
      <c r="C335" s="158"/>
      <c r="D335" s="156"/>
      <c r="E335" s="156"/>
      <c r="BA335" s="77"/>
    </row>
    <row r="336" spans="1:53" s="31" customFormat="1">
      <c r="A336" s="157"/>
      <c r="B336" s="153"/>
      <c r="C336" s="158"/>
      <c r="D336" s="156"/>
      <c r="E336" s="156"/>
      <c r="BA336" s="77"/>
    </row>
    <row r="337" spans="1:53" s="31" customFormat="1">
      <c r="A337" s="157"/>
      <c r="B337" s="153"/>
      <c r="C337" s="158"/>
      <c r="D337" s="156"/>
      <c r="E337" s="156"/>
      <c r="BA337" s="77"/>
    </row>
    <row r="338" spans="1:53" s="31" customFormat="1">
      <c r="A338" s="157"/>
      <c r="B338" s="153"/>
      <c r="C338" s="158"/>
      <c r="D338" s="156"/>
      <c r="E338" s="156"/>
      <c r="BA338" s="77"/>
    </row>
    <row r="339" spans="1:53" s="31" customFormat="1">
      <c r="A339" s="157"/>
      <c r="B339" s="153"/>
      <c r="C339" s="158"/>
      <c r="D339" s="156"/>
      <c r="E339" s="156"/>
      <c r="BA339" s="77"/>
    </row>
    <row r="340" spans="1:53" s="31" customFormat="1">
      <c r="A340" s="157"/>
      <c r="B340" s="153"/>
      <c r="C340" s="158"/>
      <c r="D340" s="156"/>
      <c r="E340" s="156"/>
      <c r="BA340" s="77"/>
    </row>
    <row r="341" spans="1:53" s="31" customFormat="1">
      <c r="A341" s="157"/>
      <c r="B341" s="153"/>
      <c r="C341" s="158"/>
      <c r="D341" s="156"/>
      <c r="E341" s="156"/>
      <c r="BA341" s="77"/>
    </row>
    <row r="342" spans="1:53" s="31" customFormat="1">
      <c r="A342" s="157"/>
      <c r="B342" s="153"/>
      <c r="C342" s="158"/>
      <c r="D342" s="156"/>
      <c r="E342" s="156"/>
      <c r="BA342" s="77"/>
    </row>
    <row r="343" spans="1:53" s="31" customFormat="1">
      <c r="A343" s="157"/>
      <c r="B343" s="153"/>
      <c r="C343" s="158"/>
      <c r="D343" s="156"/>
      <c r="E343" s="156"/>
      <c r="BA343" s="77"/>
    </row>
    <row r="344" spans="1:53" s="31" customFormat="1">
      <c r="A344" s="157"/>
      <c r="B344" s="159"/>
      <c r="C344" s="158"/>
      <c r="D344" s="156"/>
      <c r="E344" s="156"/>
      <c r="BA344" s="77"/>
    </row>
    <row r="345" spans="1:53" s="31" customFormat="1">
      <c r="A345" s="157"/>
      <c r="B345" s="159"/>
      <c r="C345" s="158"/>
      <c r="D345" s="156"/>
      <c r="E345" s="156"/>
      <c r="BA345" s="77"/>
    </row>
    <row r="346" spans="1:53" s="31" customFormat="1">
      <c r="A346" s="157"/>
      <c r="B346" s="159"/>
      <c r="C346" s="158"/>
      <c r="D346" s="156"/>
      <c r="E346" s="156"/>
      <c r="BA346" s="77"/>
    </row>
    <row r="347" spans="1:53" s="31" customFormat="1">
      <c r="A347" s="157"/>
      <c r="B347" s="159"/>
      <c r="C347" s="158"/>
      <c r="D347" s="156"/>
      <c r="E347" s="156"/>
      <c r="BA347" s="77"/>
    </row>
    <row r="348" spans="1:53" s="31" customFormat="1">
      <c r="A348" s="157"/>
      <c r="B348" s="159"/>
      <c r="C348" s="158"/>
      <c r="D348" s="156"/>
      <c r="E348" s="156"/>
      <c r="BA348" s="77"/>
    </row>
    <row r="349" spans="1:53" s="31" customFormat="1">
      <c r="A349" s="157"/>
      <c r="B349" s="159"/>
      <c r="C349" s="158"/>
      <c r="D349" s="156"/>
      <c r="E349" s="156"/>
      <c r="BA349" s="77"/>
    </row>
    <row r="350" spans="1:53" s="31" customFormat="1">
      <c r="A350" s="157"/>
      <c r="B350" s="159"/>
      <c r="C350" s="158"/>
      <c r="D350" s="156"/>
      <c r="E350" s="156"/>
      <c r="BA350" s="77"/>
    </row>
    <row r="351" spans="1:53" s="31" customFormat="1">
      <c r="A351" s="157"/>
      <c r="B351" s="159"/>
      <c r="C351" s="158"/>
      <c r="D351" s="156"/>
      <c r="E351" s="156"/>
      <c r="BA351" s="77"/>
    </row>
    <row r="352" spans="1:53" s="31" customFormat="1">
      <c r="A352" s="157"/>
      <c r="B352" s="159"/>
      <c r="C352" s="158"/>
      <c r="D352" s="156"/>
      <c r="E352" s="156"/>
      <c r="BA352" s="77"/>
    </row>
    <row r="353" spans="1:53" s="31" customFormat="1">
      <c r="A353" s="157"/>
      <c r="B353" s="159"/>
      <c r="C353" s="158"/>
      <c r="D353" s="156"/>
      <c r="E353" s="156"/>
      <c r="BA353" s="77"/>
    </row>
    <row r="354" spans="1:53" s="31" customFormat="1">
      <c r="A354" s="157"/>
      <c r="B354" s="159"/>
      <c r="C354" s="158"/>
      <c r="D354" s="156"/>
      <c r="E354" s="156"/>
      <c r="BA354" s="77"/>
    </row>
    <row r="355" spans="1:53" s="31" customFormat="1">
      <c r="A355" s="157"/>
      <c r="B355" s="159"/>
      <c r="C355" s="158"/>
      <c r="D355" s="156"/>
      <c r="E355" s="156"/>
      <c r="BA355" s="77"/>
    </row>
    <row r="356" spans="1:53" s="31" customFormat="1">
      <c r="A356" s="157"/>
      <c r="B356" s="159"/>
      <c r="C356" s="158"/>
      <c r="D356" s="156"/>
      <c r="E356" s="156"/>
      <c r="BA356" s="77"/>
    </row>
    <row r="357" spans="1:53" s="31" customFormat="1">
      <c r="A357" s="157"/>
      <c r="B357" s="159"/>
      <c r="C357" s="158"/>
      <c r="D357" s="156"/>
      <c r="E357" s="156"/>
      <c r="BA357" s="77"/>
    </row>
    <row r="358" spans="1:53" s="31" customFormat="1">
      <c r="A358" s="157"/>
      <c r="B358" s="159"/>
      <c r="C358" s="158"/>
      <c r="D358" s="156"/>
      <c r="E358" s="156"/>
      <c r="BA358" s="77"/>
    </row>
    <row r="359" spans="1:53" s="31" customFormat="1">
      <c r="A359" s="157"/>
      <c r="B359" s="159"/>
      <c r="C359" s="158"/>
      <c r="D359" s="156"/>
      <c r="E359" s="156"/>
      <c r="BA359" s="77"/>
    </row>
    <row r="360" spans="1:53" s="31" customFormat="1">
      <c r="A360" s="157"/>
      <c r="B360" s="159"/>
      <c r="C360" s="158"/>
      <c r="D360" s="156"/>
      <c r="E360" s="156"/>
      <c r="BA360" s="77"/>
    </row>
    <row r="361" spans="1:53" s="31" customFormat="1">
      <c r="A361" s="157"/>
      <c r="B361" s="159"/>
      <c r="C361" s="158"/>
      <c r="D361" s="156"/>
      <c r="E361" s="156"/>
      <c r="BA361" s="77"/>
    </row>
    <row r="362" spans="1:53" s="31" customFormat="1">
      <c r="A362" s="157"/>
      <c r="B362" s="159"/>
      <c r="C362" s="158"/>
      <c r="D362" s="156"/>
      <c r="E362" s="156"/>
      <c r="BA362" s="77"/>
    </row>
    <row r="363" spans="1:53" s="31" customFormat="1">
      <c r="A363" s="157"/>
      <c r="B363" s="159"/>
      <c r="C363" s="158"/>
      <c r="D363" s="156"/>
      <c r="E363" s="156"/>
      <c r="BA363" s="77"/>
    </row>
    <row r="364" spans="1:53" s="31" customFormat="1">
      <c r="A364" s="157"/>
      <c r="B364" s="159"/>
      <c r="C364" s="158"/>
      <c r="D364" s="156"/>
      <c r="E364" s="156"/>
      <c r="BA364" s="77"/>
    </row>
    <row r="365" spans="1:53" s="31" customFormat="1">
      <c r="A365" s="157"/>
      <c r="B365" s="159"/>
      <c r="C365" s="158"/>
      <c r="D365" s="156"/>
      <c r="E365" s="156"/>
      <c r="BA365" s="77"/>
    </row>
    <row r="366" spans="1:53" s="31" customFormat="1">
      <c r="A366" s="157"/>
      <c r="B366" s="159"/>
      <c r="C366" s="158"/>
      <c r="D366" s="156"/>
      <c r="E366" s="156"/>
      <c r="BA366" s="77"/>
    </row>
    <row r="367" spans="1:53" s="31" customFormat="1">
      <c r="A367" s="157"/>
      <c r="B367" s="159"/>
      <c r="C367" s="158"/>
      <c r="D367" s="156"/>
      <c r="E367" s="156"/>
      <c r="BA367" s="77"/>
    </row>
    <row r="368" spans="1:53" s="31" customFormat="1">
      <c r="A368" s="157"/>
      <c r="B368" s="159"/>
      <c r="C368" s="158"/>
      <c r="D368" s="156"/>
      <c r="E368" s="156"/>
      <c r="BA368" s="77"/>
    </row>
    <row r="369" spans="1:53" s="31" customFormat="1">
      <c r="A369" s="157"/>
      <c r="B369" s="159"/>
      <c r="C369" s="158"/>
      <c r="D369" s="156"/>
      <c r="E369" s="156"/>
      <c r="BA369" s="77"/>
    </row>
    <row r="370" spans="1:53" s="31" customFormat="1">
      <c r="A370" s="157"/>
      <c r="B370" s="159"/>
      <c r="C370" s="158"/>
      <c r="D370" s="156"/>
      <c r="E370" s="156"/>
      <c r="BA370" s="77"/>
    </row>
    <row r="371" spans="1:53" s="31" customFormat="1">
      <c r="A371" s="157"/>
      <c r="B371" s="159"/>
      <c r="C371" s="158"/>
      <c r="D371" s="156"/>
      <c r="E371" s="156"/>
      <c r="BA371" s="77"/>
    </row>
    <row r="372" spans="1:53" s="31" customFormat="1">
      <c r="A372" s="157"/>
      <c r="B372" s="159"/>
      <c r="C372" s="158"/>
      <c r="D372" s="156"/>
      <c r="E372" s="156"/>
      <c r="BA372" s="77"/>
    </row>
    <row r="373" spans="1:53" s="31" customFormat="1">
      <c r="A373" s="157"/>
      <c r="B373" s="159"/>
      <c r="C373" s="158"/>
      <c r="D373" s="156"/>
      <c r="E373" s="156"/>
      <c r="BA373" s="77"/>
    </row>
    <row r="374" spans="1:53" s="31" customFormat="1">
      <c r="A374" s="157"/>
      <c r="B374" s="159"/>
      <c r="C374" s="158"/>
      <c r="D374" s="156"/>
      <c r="E374" s="156"/>
      <c r="BA374" s="77"/>
    </row>
    <row r="375" spans="1:53" s="31" customFormat="1">
      <c r="A375" s="157"/>
      <c r="B375" s="159"/>
      <c r="C375" s="158"/>
      <c r="D375" s="156"/>
      <c r="E375" s="156"/>
      <c r="BA375" s="77"/>
    </row>
    <row r="376" spans="1:53" s="31" customFormat="1">
      <c r="A376" s="157"/>
      <c r="B376" s="159"/>
      <c r="C376" s="158"/>
      <c r="D376" s="156"/>
      <c r="E376" s="156"/>
      <c r="BA376" s="77"/>
    </row>
    <row r="377" spans="1:53" s="31" customFormat="1">
      <c r="A377" s="157"/>
      <c r="B377" s="159"/>
      <c r="C377" s="158"/>
      <c r="D377" s="156"/>
      <c r="E377" s="156"/>
      <c r="BA377" s="77"/>
    </row>
    <row r="378" spans="1:53" s="31" customFormat="1">
      <c r="A378" s="157"/>
      <c r="B378" s="159"/>
      <c r="C378" s="158"/>
      <c r="D378" s="156"/>
      <c r="E378" s="156"/>
      <c r="BA378" s="77"/>
    </row>
    <row r="379" spans="1:53" s="31" customFormat="1">
      <c r="A379" s="157"/>
      <c r="B379" s="159"/>
      <c r="C379" s="158"/>
      <c r="D379" s="156"/>
      <c r="E379" s="156"/>
      <c r="BA379" s="77"/>
    </row>
    <row r="380" spans="1:53" s="31" customFormat="1">
      <c r="A380" s="157"/>
      <c r="B380" s="159"/>
      <c r="C380" s="158"/>
      <c r="D380" s="156"/>
      <c r="E380" s="156"/>
      <c r="BA380" s="77"/>
    </row>
    <row r="381" spans="1:53" s="31" customFormat="1">
      <c r="A381" s="157"/>
      <c r="B381" s="159"/>
      <c r="C381" s="158"/>
      <c r="D381" s="156"/>
      <c r="E381" s="156"/>
      <c r="BA381" s="77"/>
    </row>
    <row r="382" spans="1:53" s="31" customFormat="1">
      <c r="A382" s="157"/>
      <c r="B382" s="159"/>
      <c r="C382" s="158"/>
      <c r="D382" s="156"/>
      <c r="E382" s="156"/>
      <c r="BA382" s="77"/>
    </row>
    <row r="383" spans="1:53" s="31" customFormat="1">
      <c r="A383" s="157"/>
      <c r="B383" s="159"/>
      <c r="C383" s="158"/>
      <c r="D383" s="156"/>
      <c r="E383" s="156"/>
      <c r="BA383" s="77"/>
    </row>
    <row r="384" spans="1:53" s="31" customFormat="1">
      <c r="A384" s="157"/>
      <c r="B384" s="159"/>
      <c r="C384" s="158"/>
      <c r="D384" s="156"/>
      <c r="E384" s="156"/>
      <c r="BA384" s="77"/>
    </row>
    <row r="385" spans="1:53" s="31" customFormat="1">
      <c r="A385" s="157"/>
      <c r="B385" s="159"/>
      <c r="C385" s="158"/>
      <c r="D385" s="156"/>
      <c r="E385" s="156"/>
      <c r="BA385" s="77"/>
    </row>
    <row r="386" spans="1:53" s="31" customFormat="1">
      <c r="A386" s="157"/>
      <c r="B386" s="159"/>
      <c r="C386" s="158"/>
      <c r="D386" s="156"/>
      <c r="E386" s="156"/>
      <c r="BA386" s="77"/>
    </row>
    <row r="387" spans="1:53" s="31" customFormat="1">
      <c r="A387" s="157"/>
      <c r="B387" s="159"/>
      <c r="C387" s="158"/>
      <c r="D387" s="156"/>
      <c r="E387" s="156"/>
      <c r="BA387" s="77"/>
    </row>
    <row r="388" spans="1:53" s="31" customFormat="1">
      <c r="A388" s="157"/>
      <c r="B388" s="159"/>
      <c r="C388" s="158"/>
      <c r="D388" s="156"/>
      <c r="E388" s="156"/>
      <c r="BA388" s="77"/>
    </row>
    <row r="389" spans="1:53" s="31" customFormat="1">
      <c r="A389" s="157"/>
      <c r="B389" s="159"/>
      <c r="C389" s="158"/>
      <c r="D389" s="156"/>
      <c r="E389" s="156"/>
      <c r="BA389" s="77"/>
    </row>
    <row r="390" spans="1:53" s="31" customFormat="1">
      <c r="A390" s="157"/>
      <c r="B390" s="159"/>
      <c r="C390" s="158"/>
      <c r="D390" s="156"/>
      <c r="E390" s="156"/>
      <c r="BA390" s="77"/>
    </row>
    <row r="391" spans="1:53" s="31" customFormat="1">
      <c r="A391" s="157"/>
      <c r="B391" s="159"/>
      <c r="C391" s="158"/>
      <c r="D391" s="156"/>
      <c r="E391" s="156"/>
      <c r="BA391" s="77"/>
    </row>
    <row r="392" spans="1:53" s="31" customFormat="1">
      <c r="A392" s="157"/>
      <c r="B392" s="159"/>
      <c r="C392" s="158"/>
      <c r="D392" s="156"/>
      <c r="E392" s="156"/>
      <c r="BA392" s="77"/>
    </row>
    <row r="393" spans="1:53" s="31" customFormat="1">
      <c r="A393" s="157"/>
      <c r="B393" s="159"/>
      <c r="C393" s="158"/>
      <c r="D393" s="156"/>
      <c r="E393" s="156"/>
      <c r="BA393" s="77"/>
    </row>
    <row r="394" spans="1:53" s="31" customFormat="1">
      <c r="A394" s="157"/>
      <c r="B394" s="159"/>
      <c r="C394" s="158"/>
      <c r="D394" s="156"/>
      <c r="E394" s="156"/>
      <c r="BA394" s="77"/>
    </row>
    <row r="395" spans="1:53" s="31" customFormat="1">
      <c r="A395" s="157"/>
      <c r="B395" s="159"/>
      <c r="C395" s="158"/>
      <c r="D395" s="156"/>
      <c r="E395" s="156"/>
      <c r="BA395" s="77"/>
    </row>
    <row r="396" spans="1:53" s="31" customFormat="1">
      <c r="A396" s="157"/>
      <c r="B396" s="159"/>
      <c r="C396" s="158"/>
      <c r="D396" s="156"/>
      <c r="E396" s="156"/>
      <c r="BA396" s="77"/>
    </row>
    <row r="397" spans="1:53" s="31" customFormat="1">
      <c r="A397" s="157"/>
      <c r="B397" s="159"/>
      <c r="C397" s="158"/>
      <c r="D397" s="156"/>
      <c r="E397" s="156"/>
      <c r="BA397" s="77"/>
    </row>
    <row r="398" spans="1:53" s="31" customFormat="1">
      <c r="A398" s="157"/>
      <c r="B398" s="159"/>
      <c r="C398" s="158"/>
      <c r="D398" s="156"/>
      <c r="E398" s="156"/>
      <c r="BA398" s="77"/>
    </row>
    <row r="399" spans="1:53" s="31" customFormat="1">
      <c r="A399" s="157"/>
      <c r="B399" s="159"/>
      <c r="C399" s="158"/>
      <c r="D399" s="156"/>
      <c r="E399" s="156"/>
      <c r="BA399" s="77"/>
    </row>
    <row r="400" spans="1:53" s="31" customFormat="1">
      <c r="A400" s="157"/>
      <c r="B400" s="159"/>
      <c r="C400" s="158"/>
      <c r="D400" s="156"/>
      <c r="E400" s="156"/>
      <c r="BA400" s="77"/>
    </row>
    <row r="401" spans="1:53" s="31" customFormat="1">
      <c r="A401" s="157"/>
      <c r="B401" s="159"/>
      <c r="C401" s="158"/>
      <c r="D401" s="156"/>
      <c r="E401" s="156"/>
      <c r="BA401" s="77"/>
    </row>
    <row r="402" spans="1:53" s="31" customFormat="1">
      <c r="A402" s="157"/>
      <c r="B402" s="159"/>
      <c r="C402" s="158"/>
      <c r="D402" s="156"/>
      <c r="E402" s="156"/>
      <c r="BA402" s="77"/>
    </row>
    <row r="403" spans="1:53" s="31" customFormat="1">
      <c r="A403" s="157"/>
      <c r="B403" s="159"/>
      <c r="C403" s="158"/>
      <c r="D403" s="156"/>
      <c r="E403" s="156"/>
      <c r="BA403" s="77"/>
    </row>
    <row r="404" spans="1:53" s="31" customFormat="1">
      <c r="A404" s="157"/>
      <c r="B404" s="159"/>
      <c r="C404" s="158"/>
      <c r="D404" s="156"/>
      <c r="E404" s="156"/>
      <c r="BA404" s="77"/>
    </row>
    <row r="405" spans="1:53" s="31" customFormat="1">
      <c r="A405" s="157"/>
      <c r="B405" s="159"/>
      <c r="C405" s="158"/>
      <c r="D405" s="156"/>
      <c r="E405" s="156"/>
      <c r="BA405" s="77"/>
    </row>
    <row r="406" spans="1:53" s="31" customFormat="1">
      <c r="A406" s="157"/>
      <c r="B406" s="159"/>
      <c r="C406" s="158"/>
      <c r="D406" s="156"/>
      <c r="E406" s="156"/>
      <c r="BA406" s="77"/>
    </row>
    <row r="407" spans="1:53" s="31" customFormat="1">
      <c r="A407" s="157"/>
      <c r="B407" s="159"/>
      <c r="C407" s="158"/>
      <c r="D407" s="156"/>
      <c r="E407" s="156"/>
      <c r="BA407" s="77"/>
    </row>
    <row r="408" spans="1:53" s="31" customFormat="1">
      <c r="A408" s="157"/>
      <c r="B408" s="159"/>
      <c r="C408" s="158"/>
      <c r="D408" s="156"/>
      <c r="E408" s="156"/>
      <c r="BA408" s="77"/>
    </row>
    <row r="409" spans="1:53" s="31" customFormat="1">
      <c r="A409" s="157"/>
      <c r="B409" s="159"/>
      <c r="C409" s="158"/>
      <c r="D409" s="156"/>
      <c r="E409" s="156"/>
      <c r="BA409" s="77"/>
    </row>
    <row r="410" spans="1:53" s="31" customFormat="1">
      <c r="A410" s="157"/>
      <c r="B410" s="159"/>
      <c r="C410" s="158"/>
      <c r="D410" s="156"/>
      <c r="E410" s="156"/>
      <c r="BA410" s="77"/>
    </row>
    <row r="411" spans="1:53" s="31" customFormat="1">
      <c r="A411" s="157"/>
      <c r="B411" s="159"/>
      <c r="C411" s="158"/>
      <c r="D411" s="156"/>
      <c r="E411" s="156"/>
      <c r="BA411" s="77"/>
    </row>
    <row r="412" spans="1:53" s="31" customFormat="1">
      <c r="A412" s="157"/>
      <c r="B412" s="159"/>
      <c r="C412" s="158"/>
      <c r="D412" s="156"/>
      <c r="E412" s="156"/>
      <c r="BA412" s="77"/>
    </row>
    <row r="413" spans="1:53" s="31" customFormat="1">
      <c r="A413" s="157"/>
      <c r="B413" s="159"/>
      <c r="C413" s="158"/>
      <c r="D413" s="156"/>
      <c r="E413" s="156"/>
      <c r="BA413" s="77"/>
    </row>
    <row r="414" spans="1:53" s="31" customFormat="1">
      <c r="A414" s="157"/>
      <c r="B414" s="118"/>
      <c r="C414" s="148"/>
      <c r="D414" s="77"/>
      <c r="E414" s="77"/>
      <c r="BA414" s="77"/>
    </row>
    <row r="415" spans="1:53" s="31" customFormat="1">
      <c r="A415" s="157"/>
      <c r="B415" s="118"/>
      <c r="C415" s="148"/>
      <c r="D415" s="77"/>
      <c r="E415" s="77"/>
      <c r="BA415" s="77"/>
    </row>
    <row r="416" spans="1:53" s="31" customFormat="1">
      <c r="A416" s="157"/>
      <c r="B416" s="118"/>
      <c r="C416" s="148"/>
      <c r="D416" s="77"/>
      <c r="E416" s="77"/>
      <c r="BA416" s="77"/>
    </row>
    <row r="417" spans="1:53" s="31" customFormat="1">
      <c r="A417" s="157"/>
      <c r="B417" s="118"/>
      <c r="C417" s="148"/>
      <c r="D417" s="77"/>
      <c r="E417" s="77"/>
      <c r="BA417" s="77"/>
    </row>
    <row r="418" spans="1:53" s="31" customFormat="1">
      <c r="A418" s="157"/>
      <c r="B418" s="77"/>
      <c r="C418" s="77"/>
      <c r="D418" s="77"/>
      <c r="E418" s="77"/>
      <c r="BA418" s="77"/>
    </row>
    <row r="419" spans="1:53" s="31" customFormat="1">
      <c r="A419" s="157"/>
      <c r="B419" s="77"/>
      <c r="C419" s="77"/>
      <c r="D419" s="77"/>
      <c r="E419" s="77"/>
      <c r="BA419" s="77"/>
    </row>
    <row r="420" spans="1:53" s="31" customFormat="1">
      <c r="A420" s="157"/>
      <c r="B420" s="77"/>
      <c r="C420" s="77"/>
      <c r="D420" s="77"/>
      <c r="E420" s="77"/>
      <c r="BA420" s="77"/>
    </row>
    <row r="421" spans="1:53" s="31" customFormat="1">
      <c r="A421" s="157"/>
      <c r="B421" s="77"/>
      <c r="C421" s="77"/>
      <c r="D421" s="77"/>
      <c r="E421" s="77"/>
      <c r="BA421" s="77"/>
    </row>
    <row r="422" spans="1:53" s="31" customFormat="1">
      <c r="A422" s="157"/>
      <c r="B422" s="77"/>
      <c r="C422" s="77"/>
      <c r="D422" s="77"/>
      <c r="E422" s="77"/>
      <c r="BA422" s="77"/>
    </row>
    <row r="423" spans="1:53" s="31" customFormat="1">
      <c r="A423" s="157"/>
      <c r="B423" s="77"/>
      <c r="C423" s="77"/>
      <c r="D423" s="77"/>
      <c r="E423" s="77"/>
      <c r="BA423" s="77"/>
    </row>
    <row r="424" spans="1:53" s="31" customFormat="1">
      <c r="A424" s="157"/>
      <c r="B424" s="77"/>
      <c r="C424" s="77"/>
      <c r="D424" s="77"/>
      <c r="E424" s="77"/>
      <c r="BA424" s="77"/>
    </row>
    <row r="425" spans="1:53" s="31" customFormat="1">
      <c r="A425" s="157"/>
      <c r="B425" s="77"/>
      <c r="C425" s="77"/>
      <c r="D425" s="77"/>
      <c r="E425" s="77"/>
      <c r="BA425" s="77"/>
    </row>
    <row r="426" spans="1:53" s="31" customFormat="1">
      <c r="A426" s="157"/>
      <c r="B426" s="77"/>
      <c r="C426" s="77"/>
      <c r="D426" s="77"/>
      <c r="E426" s="77"/>
      <c r="BA426" s="77"/>
    </row>
    <row r="427" spans="1:53" s="31" customFormat="1">
      <c r="A427" s="157"/>
      <c r="B427" s="77"/>
      <c r="C427" s="77"/>
      <c r="D427" s="77"/>
      <c r="E427" s="77"/>
      <c r="BA427" s="77"/>
    </row>
    <row r="428" spans="1:53" s="31" customFormat="1">
      <c r="A428" s="157"/>
      <c r="B428" s="77"/>
      <c r="C428" s="77"/>
      <c r="D428" s="77"/>
      <c r="E428" s="77"/>
      <c r="BA428" s="77"/>
    </row>
    <row r="429" spans="1:53" s="31" customFormat="1">
      <c r="A429" s="157"/>
      <c r="B429" s="77"/>
      <c r="C429" s="77"/>
      <c r="D429" s="77"/>
      <c r="E429" s="77"/>
      <c r="BA429" s="77"/>
    </row>
    <row r="430" spans="1:53" s="31" customFormat="1">
      <c r="A430" s="157"/>
      <c r="B430" s="77"/>
      <c r="C430" s="77"/>
      <c r="D430" s="77"/>
      <c r="E430" s="77"/>
      <c r="BA430" s="77"/>
    </row>
    <row r="431" spans="1:53" s="31" customFormat="1">
      <c r="A431" s="157"/>
      <c r="B431" s="77"/>
      <c r="C431" s="77"/>
      <c r="D431" s="77"/>
      <c r="E431" s="77"/>
      <c r="BA431" s="77"/>
    </row>
    <row r="432" spans="1:53" s="31" customFormat="1">
      <c r="A432" s="157"/>
      <c r="B432" s="77"/>
      <c r="C432" s="77"/>
      <c r="D432" s="77"/>
      <c r="E432" s="77"/>
      <c r="BA432" s="77"/>
    </row>
    <row r="433" spans="1:53" s="31" customFormat="1">
      <c r="A433" s="157"/>
      <c r="B433" s="77"/>
      <c r="C433" s="77"/>
      <c r="D433" s="77"/>
      <c r="E433" s="77"/>
      <c r="BA433" s="77"/>
    </row>
    <row r="434" spans="1:53" s="31" customFormat="1">
      <c r="A434" s="157"/>
      <c r="B434" s="77"/>
      <c r="C434" s="77"/>
      <c r="D434" s="77"/>
      <c r="E434" s="77"/>
      <c r="BA434" s="77"/>
    </row>
    <row r="435" spans="1:53" s="31" customFormat="1">
      <c r="A435" s="157"/>
      <c r="B435" s="77"/>
      <c r="C435" s="77"/>
      <c r="D435" s="77"/>
      <c r="E435" s="77"/>
      <c r="BA435" s="77"/>
    </row>
    <row r="436" spans="1:53" s="31" customFormat="1">
      <c r="A436" s="157"/>
      <c r="B436" s="77"/>
      <c r="C436" s="77"/>
      <c r="D436" s="77"/>
      <c r="E436" s="77"/>
      <c r="BA436" s="77"/>
    </row>
    <row r="437" spans="1:53" s="31" customFormat="1">
      <c r="A437" s="157"/>
      <c r="B437" s="77"/>
      <c r="C437" s="77"/>
      <c r="D437" s="77"/>
      <c r="E437" s="77"/>
      <c r="BA437" s="77"/>
    </row>
    <row r="438" spans="1:53" s="31" customFormat="1">
      <c r="A438" s="157"/>
      <c r="B438" s="77"/>
      <c r="C438" s="77"/>
      <c r="D438" s="77"/>
      <c r="E438" s="77"/>
      <c r="BA438" s="77"/>
    </row>
    <row r="439" spans="1:53" s="31" customFormat="1">
      <c r="A439" s="157"/>
      <c r="B439" s="77"/>
      <c r="C439" s="77"/>
      <c r="D439" s="77"/>
      <c r="E439" s="77"/>
      <c r="BA439" s="77"/>
    </row>
    <row r="440" spans="1:53" s="31" customFormat="1">
      <c r="A440" s="157"/>
      <c r="B440" s="77"/>
      <c r="C440" s="77"/>
      <c r="D440" s="77"/>
      <c r="E440" s="77"/>
      <c r="BA440" s="77"/>
    </row>
    <row r="441" spans="1:53" s="31" customFormat="1">
      <c r="A441" s="157"/>
      <c r="B441" s="77"/>
      <c r="C441" s="77"/>
      <c r="D441" s="77"/>
      <c r="E441" s="77"/>
      <c r="BA441" s="77"/>
    </row>
    <row r="442" spans="1:53" s="31" customFormat="1">
      <c r="A442" s="157"/>
      <c r="B442" s="77"/>
      <c r="C442" s="77"/>
      <c r="D442" s="77"/>
      <c r="E442" s="77"/>
      <c r="BA442" s="77"/>
    </row>
    <row r="443" spans="1:53" s="31" customFormat="1">
      <c r="A443" s="157"/>
      <c r="B443" s="77"/>
      <c r="C443" s="77"/>
      <c r="D443" s="77"/>
      <c r="E443" s="77"/>
      <c r="BA443" s="77"/>
    </row>
    <row r="444" spans="1:53" s="31" customFormat="1">
      <c r="A444" s="157"/>
      <c r="B444" s="77"/>
      <c r="C444" s="77"/>
      <c r="D444" s="77"/>
      <c r="E444" s="77"/>
      <c r="BA444" s="77"/>
    </row>
    <row r="445" spans="1:53" s="31" customFormat="1">
      <c r="A445" s="157"/>
      <c r="B445" s="77"/>
      <c r="C445" s="77"/>
      <c r="D445" s="77"/>
      <c r="E445" s="77"/>
      <c r="BA445" s="77"/>
    </row>
    <row r="446" spans="1:53" s="31" customFormat="1">
      <c r="A446" s="157"/>
      <c r="B446" s="77"/>
      <c r="C446" s="77"/>
      <c r="D446" s="77"/>
      <c r="E446" s="77"/>
      <c r="BA446" s="77"/>
    </row>
    <row r="447" spans="1:53" s="31" customFormat="1">
      <c r="A447" s="157"/>
      <c r="B447" s="77"/>
      <c r="C447" s="77"/>
      <c r="D447" s="77"/>
      <c r="E447" s="77"/>
      <c r="BA447" s="77"/>
    </row>
    <row r="448" spans="1:53" s="31" customFormat="1">
      <c r="A448" s="157"/>
      <c r="B448" s="77"/>
      <c r="C448" s="77"/>
      <c r="D448" s="77"/>
      <c r="E448" s="77"/>
      <c r="BA448" s="77"/>
    </row>
    <row r="449" spans="1:53" s="31" customFormat="1">
      <c r="A449" s="157"/>
      <c r="B449" s="77"/>
      <c r="C449" s="77"/>
      <c r="D449" s="77"/>
      <c r="E449" s="77"/>
      <c r="BA449" s="77"/>
    </row>
    <row r="450" spans="1:53" s="31" customFormat="1">
      <c r="A450" s="157"/>
      <c r="B450" s="77"/>
      <c r="C450" s="77"/>
      <c r="D450" s="77"/>
      <c r="E450" s="77"/>
      <c r="BA450" s="77"/>
    </row>
    <row r="451" spans="1:53" s="31" customFormat="1">
      <c r="A451" s="157"/>
      <c r="B451" s="77"/>
      <c r="C451" s="77"/>
      <c r="D451" s="77"/>
      <c r="E451" s="77"/>
      <c r="BA451" s="77"/>
    </row>
    <row r="452" spans="1:53" s="31" customFormat="1">
      <c r="A452" s="157"/>
      <c r="B452" s="77"/>
      <c r="C452" s="77"/>
      <c r="D452" s="77"/>
      <c r="E452" s="77"/>
      <c r="BA452" s="77"/>
    </row>
    <row r="453" spans="1:53" s="31" customFormat="1">
      <c r="A453" s="157"/>
      <c r="B453" s="77"/>
      <c r="C453" s="77"/>
      <c r="D453" s="77"/>
      <c r="E453" s="77"/>
      <c r="BA453" s="77"/>
    </row>
    <row r="454" spans="1:53" s="31" customFormat="1">
      <c r="A454" s="157"/>
      <c r="B454" s="77"/>
      <c r="C454" s="77"/>
      <c r="D454" s="77"/>
      <c r="E454" s="77"/>
      <c r="BA454" s="77"/>
    </row>
    <row r="455" spans="1:53" s="31" customFormat="1">
      <c r="A455" s="157"/>
      <c r="B455" s="77"/>
      <c r="C455" s="77"/>
      <c r="D455" s="77"/>
      <c r="E455" s="77"/>
      <c r="BA455" s="77"/>
    </row>
    <row r="456" spans="1:53" s="31" customFormat="1">
      <c r="A456" s="157"/>
      <c r="B456" s="77"/>
      <c r="C456" s="77"/>
      <c r="D456" s="77"/>
      <c r="E456" s="77"/>
      <c r="BA456" s="77"/>
    </row>
    <row r="457" spans="1:53" s="31" customFormat="1">
      <c r="A457" s="157"/>
      <c r="B457" s="77"/>
      <c r="C457" s="77"/>
      <c r="D457" s="77"/>
      <c r="E457" s="77"/>
      <c r="BA457" s="77"/>
    </row>
    <row r="458" spans="1:53" s="31" customFormat="1">
      <c r="A458" s="157"/>
      <c r="B458" s="77"/>
      <c r="C458" s="77"/>
      <c r="D458" s="77"/>
      <c r="E458" s="77"/>
      <c r="BA458" s="77"/>
    </row>
    <row r="459" spans="1:53" s="31" customFormat="1">
      <c r="A459" s="157"/>
      <c r="B459" s="77"/>
      <c r="C459" s="77"/>
      <c r="D459" s="77"/>
      <c r="E459" s="77"/>
      <c r="BA459" s="77"/>
    </row>
    <row r="460" spans="1:53" s="31" customFormat="1">
      <c r="A460" s="157"/>
      <c r="B460" s="77"/>
      <c r="C460" s="77"/>
      <c r="D460" s="77"/>
      <c r="E460" s="77"/>
      <c r="BA460" s="77"/>
    </row>
    <row r="461" spans="1:53" s="31" customFormat="1">
      <c r="A461" s="157"/>
      <c r="B461" s="77"/>
      <c r="C461" s="77"/>
      <c r="D461" s="77"/>
      <c r="E461" s="77"/>
      <c r="BA461" s="77"/>
    </row>
    <row r="462" spans="1:53" s="31" customFormat="1">
      <c r="A462" s="157"/>
      <c r="B462" s="77"/>
      <c r="C462" s="77"/>
      <c r="D462" s="77"/>
      <c r="E462" s="77"/>
      <c r="BA462" s="77"/>
    </row>
    <row r="463" spans="1:53" s="31" customFormat="1">
      <c r="A463" s="157"/>
      <c r="B463" s="77"/>
      <c r="C463" s="77"/>
      <c r="D463" s="77"/>
      <c r="E463" s="77"/>
      <c r="BA463" s="77"/>
    </row>
    <row r="464" spans="1:53" s="31" customFormat="1">
      <c r="A464" s="157"/>
      <c r="B464" s="77"/>
      <c r="C464" s="77"/>
      <c r="D464" s="77"/>
      <c r="E464" s="77"/>
      <c r="BA464" s="77"/>
    </row>
    <row r="465" spans="1:53" s="31" customFormat="1">
      <c r="A465" s="157"/>
      <c r="B465" s="77"/>
      <c r="C465" s="77"/>
      <c r="D465" s="77"/>
      <c r="E465" s="77"/>
      <c r="BA465" s="77"/>
    </row>
    <row r="466" spans="1:53" s="31" customFormat="1">
      <c r="A466" s="157"/>
      <c r="B466" s="77"/>
      <c r="C466" s="77"/>
      <c r="D466" s="77"/>
      <c r="E466" s="77"/>
      <c r="BA466" s="77"/>
    </row>
    <row r="467" spans="1:53" s="31" customFormat="1">
      <c r="A467" s="157"/>
      <c r="B467" s="77"/>
      <c r="C467" s="77"/>
      <c r="D467" s="77"/>
      <c r="E467" s="77"/>
      <c r="BA467" s="77"/>
    </row>
    <row r="468" spans="1:53" s="31" customFormat="1">
      <c r="A468" s="157"/>
      <c r="B468" s="77"/>
      <c r="C468" s="77"/>
      <c r="D468" s="77"/>
      <c r="E468" s="77"/>
      <c r="BA468" s="77"/>
    </row>
    <row r="469" spans="1:53" s="31" customFormat="1">
      <c r="A469" s="157"/>
      <c r="B469" s="77"/>
      <c r="C469" s="77"/>
      <c r="D469" s="77"/>
      <c r="E469" s="77"/>
      <c r="BA469" s="77"/>
    </row>
    <row r="470" spans="1:53" s="31" customFormat="1">
      <c r="A470" s="157"/>
      <c r="B470" s="77"/>
      <c r="C470" s="77"/>
      <c r="D470" s="77"/>
      <c r="E470" s="77"/>
      <c r="BA470" s="77"/>
    </row>
    <row r="471" spans="1:53" s="31" customFormat="1">
      <c r="A471" s="157"/>
      <c r="B471" s="77"/>
      <c r="C471" s="77"/>
      <c r="D471" s="77"/>
      <c r="E471" s="77"/>
      <c r="BA471" s="77"/>
    </row>
    <row r="472" spans="1:53" s="31" customFormat="1">
      <c r="A472" s="157"/>
      <c r="B472" s="77"/>
      <c r="C472" s="77"/>
      <c r="D472" s="77"/>
      <c r="E472" s="77"/>
      <c r="BA472" s="77"/>
    </row>
    <row r="473" spans="1:53" s="31" customFormat="1">
      <c r="A473" s="157"/>
      <c r="B473" s="77"/>
      <c r="C473" s="77"/>
      <c r="D473" s="77"/>
      <c r="E473" s="77"/>
      <c r="BA473" s="77"/>
    </row>
    <row r="474" spans="1:53" s="31" customFormat="1">
      <c r="A474" s="157"/>
      <c r="B474" s="77"/>
      <c r="C474" s="77"/>
      <c r="D474" s="77"/>
      <c r="E474" s="77"/>
      <c r="BA474" s="77"/>
    </row>
    <row r="475" spans="1:53" s="31" customFormat="1">
      <c r="A475" s="157"/>
      <c r="B475" s="77"/>
      <c r="C475" s="77"/>
      <c r="D475" s="77"/>
      <c r="E475" s="77"/>
      <c r="BA475" s="77"/>
    </row>
    <row r="476" spans="1:53" s="31" customFormat="1">
      <c r="A476" s="157"/>
      <c r="B476" s="77"/>
      <c r="C476" s="77"/>
      <c r="D476" s="77"/>
      <c r="E476" s="77"/>
      <c r="BA476" s="77"/>
    </row>
    <row r="477" spans="1:53" s="31" customFormat="1">
      <c r="A477" s="157"/>
      <c r="B477" s="77"/>
      <c r="C477" s="77"/>
      <c r="D477" s="77"/>
      <c r="E477" s="77"/>
      <c r="BA477" s="77"/>
    </row>
    <row r="478" spans="1:53" s="31" customFormat="1">
      <c r="A478" s="157"/>
      <c r="B478" s="77"/>
      <c r="C478" s="77"/>
      <c r="D478" s="77"/>
      <c r="E478" s="77"/>
      <c r="BA478" s="77"/>
    </row>
    <row r="479" spans="1:53" s="31" customFormat="1">
      <c r="A479" s="157"/>
      <c r="B479" s="77"/>
      <c r="C479" s="77"/>
      <c r="D479" s="77"/>
      <c r="E479" s="77"/>
      <c r="BA479" s="77"/>
    </row>
    <row r="480" spans="1:53" s="31" customFormat="1">
      <c r="A480" s="157"/>
      <c r="B480" s="77"/>
      <c r="C480" s="77"/>
      <c r="D480" s="77"/>
      <c r="E480" s="77"/>
      <c r="BA480" s="77"/>
    </row>
    <row r="481" spans="1:53" s="31" customFormat="1">
      <c r="A481" s="157"/>
      <c r="B481" s="77"/>
      <c r="C481" s="77"/>
      <c r="D481" s="77"/>
      <c r="E481" s="77"/>
      <c r="BA481" s="77"/>
    </row>
    <row r="482" spans="1:53" s="31" customFormat="1">
      <c r="A482" s="157"/>
      <c r="B482" s="77"/>
      <c r="C482" s="77"/>
      <c r="D482" s="77"/>
      <c r="E482" s="77"/>
      <c r="BA482" s="77"/>
    </row>
    <row r="483" spans="1:53" s="31" customFormat="1">
      <c r="A483" s="157"/>
      <c r="B483" s="77"/>
      <c r="C483" s="77"/>
      <c r="D483" s="77"/>
      <c r="E483" s="77"/>
      <c r="BA483" s="77"/>
    </row>
    <row r="484" spans="1:53" s="31" customFormat="1">
      <c r="A484" s="157"/>
      <c r="B484" s="77"/>
      <c r="C484" s="77"/>
      <c r="D484" s="77"/>
      <c r="E484" s="77"/>
      <c r="BA484" s="77"/>
    </row>
    <row r="485" spans="1:53" s="31" customFormat="1">
      <c r="A485" s="157"/>
      <c r="B485" s="77"/>
      <c r="C485" s="77"/>
      <c r="D485" s="77"/>
      <c r="E485" s="77"/>
      <c r="BA485" s="77"/>
    </row>
    <row r="486" spans="1:53" s="31" customFormat="1">
      <c r="A486" s="157"/>
      <c r="B486" s="77"/>
      <c r="C486" s="77"/>
      <c r="D486" s="77"/>
      <c r="E486" s="77"/>
      <c r="BA486" s="77"/>
    </row>
    <row r="487" spans="1:53" s="31" customFormat="1">
      <c r="A487" s="157"/>
      <c r="B487" s="77"/>
      <c r="C487" s="77"/>
      <c r="D487" s="77"/>
      <c r="E487" s="77"/>
      <c r="BA487" s="77"/>
    </row>
    <row r="488" spans="1:53" s="31" customFormat="1">
      <c r="A488" s="157"/>
      <c r="B488" s="77"/>
      <c r="C488" s="77"/>
      <c r="D488" s="77"/>
      <c r="E488" s="77"/>
      <c r="BA488" s="77"/>
    </row>
    <row r="489" spans="1:53" s="31" customFormat="1">
      <c r="A489" s="157"/>
      <c r="B489" s="77"/>
      <c r="C489" s="77"/>
      <c r="D489" s="77"/>
      <c r="E489" s="77"/>
      <c r="BA489" s="77"/>
    </row>
    <row r="490" spans="1:53" s="31" customFormat="1">
      <c r="A490" s="157"/>
      <c r="B490" s="77"/>
      <c r="C490" s="77"/>
      <c r="D490" s="77"/>
      <c r="E490" s="77"/>
      <c r="BA490" s="77"/>
    </row>
    <row r="491" spans="1:53" s="31" customFormat="1">
      <c r="A491" s="157"/>
      <c r="B491" s="77"/>
      <c r="C491" s="77"/>
      <c r="D491" s="77"/>
      <c r="E491" s="77"/>
      <c r="BA491" s="77"/>
    </row>
    <row r="492" spans="1:53" s="31" customFormat="1">
      <c r="A492" s="157"/>
      <c r="B492" s="77"/>
      <c r="C492" s="77"/>
      <c r="D492" s="77"/>
      <c r="E492" s="77"/>
      <c r="BA492" s="77"/>
    </row>
    <row r="493" spans="1:53" s="31" customFormat="1">
      <c r="A493" s="157"/>
      <c r="B493" s="77"/>
      <c r="C493" s="77"/>
      <c r="D493" s="77"/>
      <c r="E493" s="77"/>
      <c r="BA493" s="77"/>
    </row>
    <row r="494" spans="1:53" s="31" customFormat="1">
      <c r="A494" s="157"/>
      <c r="B494" s="77"/>
      <c r="C494" s="77"/>
      <c r="D494" s="77"/>
      <c r="E494" s="77"/>
      <c r="BA494" s="77"/>
    </row>
    <row r="495" spans="1:53" s="31" customFormat="1">
      <c r="A495" s="157"/>
      <c r="B495" s="77"/>
      <c r="C495" s="77"/>
      <c r="D495" s="77"/>
      <c r="E495" s="77"/>
      <c r="BA495" s="77"/>
    </row>
    <row r="496" spans="1:53" s="31" customFormat="1">
      <c r="A496" s="157"/>
      <c r="B496" s="77"/>
      <c r="C496" s="77"/>
      <c r="D496" s="77"/>
      <c r="E496" s="77"/>
      <c r="BA496" s="77"/>
    </row>
    <row r="497" spans="1:53" s="31" customFormat="1">
      <c r="A497" s="157"/>
      <c r="B497" s="77"/>
      <c r="C497" s="77"/>
      <c r="D497" s="77"/>
      <c r="E497" s="77"/>
      <c r="BA497" s="77"/>
    </row>
    <row r="498" spans="1:53" s="31" customFormat="1">
      <c r="A498" s="157"/>
      <c r="B498" s="77"/>
      <c r="C498" s="77"/>
      <c r="D498" s="77"/>
      <c r="E498" s="77"/>
      <c r="BA498" s="77"/>
    </row>
    <row r="499" spans="1:53" s="31" customFormat="1">
      <c r="A499" s="157"/>
      <c r="B499" s="77"/>
      <c r="C499" s="77"/>
      <c r="D499" s="77"/>
      <c r="E499" s="77"/>
      <c r="BA499" s="77"/>
    </row>
    <row r="500" spans="1:53" s="31" customFormat="1">
      <c r="A500" s="157"/>
      <c r="B500" s="77"/>
      <c r="C500" s="77"/>
      <c r="D500" s="77"/>
      <c r="E500" s="77"/>
      <c r="BA500" s="77"/>
    </row>
    <row r="501" spans="1:53" s="31" customFormat="1">
      <c r="A501" s="157"/>
      <c r="B501" s="77"/>
      <c r="C501" s="77"/>
      <c r="D501" s="77"/>
      <c r="E501" s="77"/>
      <c r="BA501" s="77"/>
    </row>
    <row r="502" spans="1:53" s="31" customFormat="1">
      <c r="A502" s="157"/>
      <c r="B502" s="77"/>
      <c r="C502" s="77"/>
      <c r="D502" s="77"/>
      <c r="E502" s="77"/>
      <c r="BA502" s="77"/>
    </row>
    <row r="503" spans="1:53" s="31" customFormat="1">
      <c r="A503" s="157"/>
      <c r="B503" s="77"/>
      <c r="C503" s="77"/>
      <c r="D503" s="77"/>
      <c r="E503" s="77"/>
      <c r="BA503" s="77"/>
    </row>
    <row r="504" spans="1:53" s="31" customFormat="1">
      <c r="A504" s="157"/>
      <c r="B504" s="77"/>
      <c r="C504" s="77"/>
      <c r="D504" s="77"/>
      <c r="E504" s="77"/>
      <c r="BA504" s="77"/>
    </row>
    <row r="505" spans="1:53" s="31" customFormat="1">
      <c r="A505" s="157"/>
      <c r="B505" s="77"/>
      <c r="C505" s="77"/>
      <c r="D505" s="77"/>
      <c r="E505" s="77"/>
      <c r="BA505" s="77"/>
    </row>
    <row r="506" spans="1:53" s="31" customFormat="1">
      <c r="A506" s="157"/>
      <c r="B506" s="77"/>
      <c r="C506" s="77"/>
      <c r="D506" s="77"/>
      <c r="E506" s="77"/>
      <c r="BA506" s="77"/>
    </row>
    <row r="507" spans="1:53" s="31" customFormat="1">
      <c r="A507" s="157"/>
      <c r="B507" s="77"/>
      <c r="C507" s="77"/>
      <c r="D507" s="77"/>
      <c r="E507" s="77"/>
      <c r="BA507" s="77"/>
    </row>
    <row r="508" spans="1:53" s="31" customFormat="1">
      <c r="A508" s="157"/>
      <c r="B508" s="77"/>
      <c r="C508" s="77"/>
      <c r="D508" s="77"/>
      <c r="E508" s="77"/>
      <c r="BA508" s="77"/>
    </row>
    <row r="509" spans="1:53" s="31" customFormat="1">
      <c r="A509" s="157"/>
      <c r="B509" s="77"/>
      <c r="C509" s="77"/>
      <c r="D509" s="77"/>
      <c r="E509" s="77"/>
      <c r="BA509" s="77"/>
    </row>
    <row r="510" spans="1:53" s="31" customFormat="1">
      <c r="A510" s="157"/>
      <c r="B510" s="77"/>
      <c r="C510" s="77"/>
      <c r="D510" s="77"/>
      <c r="E510" s="77"/>
      <c r="BA510" s="77"/>
    </row>
    <row r="511" spans="1:53" s="31" customFormat="1">
      <c r="A511" s="157"/>
      <c r="B511" s="77"/>
      <c r="C511" s="77"/>
      <c r="D511" s="77"/>
      <c r="E511" s="77"/>
      <c r="BA511" s="77"/>
    </row>
    <row r="512" spans="1:53" s="31" customFormat="1">
      <c r="A512" s="157"/>
      <c r="B512" s="77"/>
      <c r="C512" s="77"/>
      <c r="D512" s="77"/>
      <c r="E512" s="77"/>
      <c r="BA512" s="77"/>
    </row>
    <row r="513" spans="1:53" s="31" customFormat="1">
      <c r="A513" s="157"/>
      <c r="B513" s="77"/>
      <c r="C513" s="77"/>
      <c r="D513" s="77"/>
      <c r="E513" s="77"/>
      <c r="BA513" s="77"/>
    </row>
    <row r="514" spans="1:53" s="31" customFormat="1">
      <c r="A514" s="157"/>
      <c r="B514" s="77"/>
      <c r="C514" s="77"/>
      <c r="D514" s="77"/>
      <c r="E514" s="77"/>
      <c r="BA514" s="77"/>
    </row>
    <row r="515" spans="1:53" s="31" customFormat="1">
      <c r="A515" s="157"/>
      <c r="B515" s="77"/>
      <c r="C515" s="77"/>
      <c r="D515" s="77"/>
      <c r="E515" s="77"/>
      <c r="BA515" s="77"/>
    </row>
    <row r="516" spans="1:53" s="31" customFormat="1">
      <c r="A516" s="157"/>
      <c r="B516" s="77"/>
      <c r="C516" s="77"/>
      <c r="D516" s="77"/>
      <c r="E516" s="77"/>
      <c r="BA516" s="77"/>
    </row>
    <row r="517" spans="1:53" s="31" customFormat="1">
      <c r="A517" s="157"/>
      <c r="B517" s="77"/>
      <c r="C517" s="77"/>
      <c r="D517" s="77"/>
      <c r="E517" s="77"/>
      <c r="BA517" s="77"/>
    </row>
    <row r="518" spans="1:53" s="31" customFormat="1">
      <c r="A518" s="157"/>
      <c r="B518" s="77"/>
      <c r="C518" s="77"/>
      <c r="D518" s="77"/>
      <c r="E518" s="77"/>
      <c r="BA518" s="77"/>
    </row>
    <row r="519" spans="1:53" s="31" customFormat="1">
      <c r="A519" s="157"/>
      <c r="B519" s="77"/>
      <c r="C519" s="77"/>
      <c r="D519" s="77"/>
      <c r="E519" s="77"/>
      <c r="BA519" s="77"/>
    </row>
    <row r="520" spans="1:53" s="31" customFormat="1">
      <c r="A520" s="157"/>
      <c r="B520" s="77"/>
      <c r="C520" s="77"/>
      <c r="D520" s="77"/>
      <c r="E520" s="77"/>
      <c r="BA520" s="77"/>
    </row>
    <row r="521" spans="1:53" s="31" customFormat="1">
      <c r="A521" s="157"/>
      <c r="B521" s="77"/>
      <c r="C521" s="77"/>
      <c r="D521" s="77"/>
      <c r="E521" s="77"/>
      <c r="BA521" s="77"/>
    </row>
    <row r="522" spans="1:53" s="31" customFormat="1">
      <c r="A522" s="157"/>
      <c r="B522" s="77"/>
      <c r="C522" s="77"/>
      <c r="D522" s="77"/>
      <c r="E522" s="77"/>
      <c r="BA522" s="77"/>
    </row>
    <row r="523" spans="1:53" s="31" customFormat="1">
      <c r="A523" s="157"/>
      <c r="B523" s="77"/>
      <c r="C523" s="77"/>
      <c r="D523" s="77"/>
      <c r="E523" s="77"/>
      <c r="BA523" s="77"/>
    </row>
    <row r="524" spans="1:53" s="31" customFormat="1">
      <c r="A524" s="157"/>
      <c r="B524" s="77"/>
      <c r="C524" s="77"/>
      <c r="D524" s="77"/>
      <c r="E524" s="77"/>
      <c r="BA524" s="77"/>
    </row>
    <row r="525" spans="1:53" s="31" customFormat="1">
      <c r="A525" s="157"/>
      <c r="B525" s="77"/>
      <c r="C525" s="77"/>
      <c r="D525" s="77"/>
      <c r="E525" s="77"/>
      <c r="BA525" s="77"/>
    </row>
    <row r="526" spans="1:53" s="31" customFormat="1">
      <c r="A526" s="157"/>
      <c r="B526" s="77"/>
      <c r="C526" s="77"/>
      <c r="D526" s="77"/>
      <c r="E526" s="77"/>
      <c r="BA526" s="77"/>
    </row>
    <row r="527" spans="1:53" s="31" customFormat="1">
      <c r="A527" s="157"/>
      <c r="B527" s="77"/>
      <c r="C527" s="77"/>
      <c r="D527" s="77"/>
      <c r="E527" s="77"/>
      <c r="BA527" s="77"/>
    </row>
    <row r="528" spans="1:53" s="31" customFormat="1">
      <c r="A528" s="157"/>
      <c r="B528" s="77"/>
      <c r="C528" s="77"/>
      <c r="D528" s="77"/>
      <c r="E528" s="77"/>
      <c r="BA528" s="77"/>
    </row>
    <row r="529" spans="1:53" s="31" customFormat="1">
      <c r="A529" s="157"/>
      <c r="B529" s="77"/>
      <c r="C529" s="77"/>
      <c r="D529" s="77"/>
      <c r="E529" s="77"/>
      <c r="BA529" s="77"/>
    </row>
    <row r="530" spans="1:53" s="31" customFormat="1">
      <c r="A530" s="157"/>
      <c r="B530" s="77"/>
      <c r="C530" s="77"/>
      <c r="D530" s="77"/>
      <c r="E530" s="77"/>
      <c r="BA530" s="77"/>
    </row>
    <row r="531" spans="1:53" s="31" customFormat="1">
      <c r="A531" s="157"/>
      <c r="B531" s="77"/>
      <c r="C531" s="77"/>
      <c r="D531" s="77"/>
      <c r="E531" s="77"/>
      <c r="BA531" s="77"/>
    </row>
    <row r="532" spans="1:53" s="31" customFormat="1">
      <c r="A532" s="157"/>
      <c r="B532" s="77"/>
      <c r="C532" s="77"/>
      <c r="D532" s="77"/>
      <c r="E532" s="77"/>
      <c r="BA532" s="77"/>
    </row>
    <row r="533" spans="1:53" s="31" customFormat="1">
      <c r="A533" s="157"/>
      <c r="B533" s="77"/>
      <c r="C533" s="77"/>
      <c r="D533" s="77"/>
      <c r="E533" s="77"/>
      <c r="BA533" s="77"/>
    </row>
    <row r="534" spans="1:53" s="31" customFormat="1">
      <c r="A534" s="157"/>
      <c r="B534" s="77"/>
      <c r="C534" s="77"/>
      <c r="D534" s="77"/>
      <c r="E534" s="77"/>
      <c r="BA534" s="77"/>
    </row>
    <row r="535" spans="1:53" s="31" customFormat="1">
      <c r="A535" s="157"/>
      <c r="B535" s="77"/>
      <c r="C535" s="77"/>
      <c r="D535" s="77"/>
      <c r="E535" s="77"/>
      <c r="BA535" s="77"/>
    </row>
    <row r="536" spans="1:53" s="31" customFormat="1">
      <c r="A536" s="157"/>
      <c r="B536" s="77"/>
      <c r="C536" s="77"/>
      <c r="D536" s="77"/>
      <c r="E536" s="77"/>
      <c r="BA536" s="77"/>
    </row>
    <row r="537" spans="1:53" s="31" customFormat="1">
      <c r="A537" s="157"/>
      <c r="B537" s="77"/>
      <c r="C537" s="77"/>
      <c r="D537" s="77"/>
      <c r="E537" s="77"/>
      <c r="BA537" s="77"/>
    </row>
    <row r="538" spans="1:53" s="31" customFormat="1">
      <c r="A538" s="157"/>
      <c r="B538" s="77"/>
      <c r="C538" s="77"/>
      <c r="D538" s="77"/>
      <c r="E538" s="77"/>
      <c r="BA538" s="77"/>
    </row>
    <row r="539" spans="1:53" s="31" customFormat="1">
      <c r="A539" s="157"/>
      <c r="B539" s="77"/>
      <c r="C539" s="77"/>
      <c r="D539" s="77"/>
      <c r="E539" s="77"/>
      <c r="BA539" s="77"/>
    </row>
    <row r="540" spans="1:53" s="31" customFormat="1">
      <c r="A540" s="157"/>
      <c r="B540" s="77"/>
      <c r="C540" s="77"/>
      <c r="D540" s="77"/>
      <c r="E540" s="77"/>
      <c r="BA540" s="77"/>
    </row>
    <row r="541" spans="1:53" s="31" customFormat="1">
      <c r="A541" s="157"/>
      <c r="B541" s="77"/>
      <c r="C541" s="77"/>
      <c r="D541" s="77"/>
      <c r="E541" s="77"/>
      <c r="BA541" s="77"/>
    </row>
    <row r="542" spans="1:53" s="31" customFormat="1">
      <c r="A542" s="157"/>
      <c r="B542" s="77"/>
      <c r="C542" s="77"/>
      <c r="D542" s="77"/>
      <c r="E542" s="77"/>
      <c r="BA542" s="77"/>
    </row>
    <row r="543" spans="1:53" s="31" customFormat="1">
      <c r="A543" s="157"/>
      <c r="B543" s="77"/>
      <c r="C543" s="77"/>
      <c r="D543" s="77"/>
      <c r="E543" s="77"/>
      <c r="BA543" s="77"/>
    </row>
    <row r="544" spans="1:53" s="31" customFormat="1">
      <c r="A544" s="157"/>
      <c r="B544" s="77"/>
      <c r="C544" s="77"/>
      <c r="D544" s="77"/>
      <c r="E544" s="77"/>
      <c r="BA544" s="77"/>
    </row>
    <row r="545" spans="1:53" s="31" customFormat="1">
      <c r="A545" s="157"/>
      <c r="B545" s="77"/>
      <c r="C545" s="77"/>
      <c r="D545" s="77"/>
      <c r="E545" s="77"/>
      <c r="BA545" s="77"/>
    </row>
    <row r="546" spans="1:53" s="31" customFormat="1">
      <c r="A546" s="157"/>
      <c r="B546" s="77"/>
      <c r="C546" s="77"/>
      <c r="D546" s="77"/>
      <c r="E546" s="77"/>
      <c r="BA546" s="77"/>
    </row>
    <row r="547" spans="1:53" s="31" customFormat="1">
      <c r="A547" s="157"/>
      <c r="B547" s="77"/>
      <c r="C547" s="77"/>
      <c r="D547" s="77"/>
      <c r="E547" s="77"/>
      <c r="BA547" s="77"/>
    </row>
    <row r="548" spans="1:53" s="31" customFormat="1">
      <c r="A548" s="157"/>
      <c r="B548" s="77"/>
      <c r="C548" s="77"/>
      <c r="D548" s="77"/>
      <c r="E548" s="77"/>
      <c r="BA548" s="77"/>
    </row>
    <row r="549" spans="1:53" s="31" customFormat="1">
      <c r="A549" s="157"/>
      <c r="B549" s="77"/>
      <c r="C549" s="77"/>
      <c r="D549" s="77"/>
      <c r="E549" s="77"/>
      <c r="BA549" s="77"/>
    </row>
    <row r="550" spans="1:53" s="31" customFormat="1">
      <c r="A550" s="157"/>
      <c r="B550" s="77"/>
      <c r="C550" s="77"/>
      <c r="D550" s="77"/>
      <c r="E550" s="77"/>
      <c r="BA550" s="77"/>
    </row>
    <row r="551" spans="1:53" s="31" customFormat="1">
      <c r="A551" s="157"/>
      <c r="B551" s="77"/>
      <c r="C551" s="77"/>
      <c r="D551" s="77"/>
      <c r="E551" s="77"/>
      <c r="BA551" s="77"/>
    </row>
    <row r="552" spans="1:53" s="31" customFormat="1">
      <c r="A552" s="157"/>
      <c r="B552" s="77"/>
      <c r="C552" s="77"/>
      <c r="D552" s="77"/>
      <c r="E552" s="77"/>
      <c r="BA552" s="77"/>
    </row>
    <row r="553" spans="1:53" s="31" customFormat="1">
      <c r="A553" s="157"/>
      <c r="B553" s="77"/>
      <c r="C553" s="77"/>
      <c r="D553" s="77"/>
      <c r="E553" s="77"/>
      <c r="BA553" s="77"/>
    </row>
    <row r="554" spans="1:53" s="31" customFormat="1">
      <c r="A554" s="157"/>
      <c r="B554" s="77"/>
      <c r="C554" s="77"/>
      <c r="D554" s="77"/>
      <c r="E554" s="77"/>
      <c r="BA554" s="77"/>
    </row>
    <row r="555" spans="1:53" s="31" customFormat="1">
      <c r="A555" s="157"/>
      <c r="B555" s="77"/>
      <c r="C555" s="77"/>
      <c r="D555" s="77"/>
      <c r="E555" s="77"/>
      <c r="BA555" s="77"/>
    </row>
    <row r="556" spans="1:53" s="31" customFormat="1">
      <c r="A556" s="157"/>
      <c r="B556" s="77"/>
      <c r="C556" s="77"/>
      <c r="D556" s="77"/>
      <c r="E556" s="77"/>
      <c r="BA556" s="77"/>
    </row>
    <row r="557" spans="1:53" s="31" customFormat="1">
      <c r="A557" s="157"/>
      <c r="B557" s="77"/>
      <c r="C557" s="77"/>
      <c r="D557" s="77"/>
      <c r="E557" s="77"/>
      <c r="BA557" s="77"/>
    </row>
    <row r="558" spans="1:53" s="31" customFormat="1">
      <c r="A558" s="157"/>
      <c r="B558" s="77"/>
      <c r="C558" s="77"/>
      <c r="D558" s="77"/>
      <c r="E558" s="77"/>
      <c r="BA558" s="77"/>
    </row>
    <row r="559" spans="1:53" s="31" customFormat="1">
      <c r="A559" s="157"/>
      <c r="B559" s="77"/>
      <c r="C559" s="77"/>
      <c r="D559" s="77"/>
      <c r="E559" s="77"/>
      <c r="BA559" s="77"/>
    </row>
    <row r="560" spans="1:53" s="31" customFormat="1">
      <c r="A560" s="157"/>
      <c r="B560" s="77"/>
      <c r="C560" s="77"/>
      <c r="D560" s="77"/>
      <c r="E560" s="77"/>
      <c r="BA560" s="77"/>
    </row>
    <row r="561" spans="1:53" s="31" customFormat="1">
      <c r="A561" s="157"/>
      <c r="B561" s="77"/>
      <c r="C561" s="77"/>
      <c r="D561" s="77"/>
      <c r="E561" s="77"/>
      <c r="BA561" s="77"/>
    </row>
    <row r="562" spans="1:53" s="31" customFormat="1">
      <c r="A562" s="157"/>
      <c r="B562" s="77"/>
      <c r="C562" s="77"/>
      <c r="D562" s="77"/>
      <c r="E562" s="77"/>
      <c r="BA562" s="77"/>
    </row>
    <row r="563" spans="1:53" s="31" customFormat="1">
      <c r="A563" s="157"/>
      <c r="B563" s="77"/>
      <c r="C563" s="77"/>
      <c r="D563" s="77"/>
      <c r="E563" s="77"/>
      <c r="BA563" s="77"/>
    </row>
    <row r="564" spans="1:53" s="31" customFormat="1">
      <c r="A564" s="157"/>
      <c r="B564" s="77"/>
      <c r="C564" s="77"/>
      <c r="D564" s="77"/>
      <c r="E564" s="77"/>
      <c r="BA564" s="77"/>
    </row>
    <row r="565" spans="1:53" s="31" customFormat="1">
      <c r="A565" s="157"/>
      <c r="B565" s="77"/>
      <c r="C565" s="77"/>
      <c r="D565" s="77"/>
      <c r="E565" s="77"/>
      <c r="BA565" s="77"/>
    </row>
    <row r="566" spans="1:53" s="31" customFormat="1">
      <c r="A566" s="157"/>
      <c r="B566" s="77"/>
      <c r="C566" s="77"/>
      <c r="D566" s="77"/>
      <c r="E566" s="77"/>
      <c r="BA566" s="77"/>
    </row>
    <row r="567" spans="1:53" s="31" customFormat="1">
      <c r="A567" s="157"/>
      <c r="B567" s="77"/>
      <c r="C567" s="77"/>
      <c r="D567" s="77"/>
      <c r="E567" s="77"/>
      <c r="BA567" s="77"/>
    </row>
    <row r="568" spans="1:53" s="31" customFormat="1">
      <c r="A568" s="157"/>
      <c r="B568" s="77"/>
      <c r="C568" s="77"/>
      <c r="D568" s="77"/>
      <c r="E568" s="77"/>
      <c r="BA568" s="77"/>
    </row>
    <row r="569" spans="1:53" s="31" customFormat="1">
      <c r="A569" s="157"/>
      <c r="B569" s="77"/>
      <c r="C569" s="77"/>
      <c r="D569" s="77"/>
      <c r="E569" s="77"/>
      <c r="BA569" s="77"/>
    </row>
    <row r="570" spans="1:53" s="31" customFormat="1">
      <c r="A570" s="157"/>
      <c r="B570" s="77"/>
      <c r="C570" s="77"/>
      <c r="D570" s="77"/>
      <c r="E570" s="77"/>
      <c r="BA570" s="77"/>
    </row>
    <row r="571" spans="1:53" s="31" customFormat="1">
      <c r="A571" s="157"/>
      <c r="B571" s="77"/>
      <c r="C571" s="77"/>
      <c r="D571" s="77"/>
      <c r="E571" s="77"/>
      <c r="BA571" s="77"/>
    </row>
    <row r="572" spans="1:53" s="31" customFormat="1">
      <c r="A572" s="157"/>
      <c r="B572" s="77"/>
      <c r="C572" s="77"/>
      <c r="D572" s="77"/>
      <c r="E572" s="77"/>
      <c r="BA572" s="77"/>
    </row>
    <row r="573" spans="1:53" s="31" customFormat="1">
      <c r="A573" s="157"/>
      <c r="B573" s="77"/>
      <c r="C573" s="77"/>
      <c r="D573" s="77"/>
      <c r="E573" s="77"/>
      <c r="BA573" s="77"/>
    </row>
    <row r="574" spans="1:53" s="31" customFormat="1">
      <c r="A574" s="157"/>
      <c r="B574" s="77"/>
      <c r="C574" s="77"/>
      <c r="D574" s="77"/>
      <c r="E574" s="77"/>
      <c r="BA574" s="77"/>
    </row>
    <row r="575" spans="1:53" s="31" customFormat="1">
      <c r="A575" s="157"/>
      <c r="B575" s="77"/>
      <c r="C575" s="77"/>
      <c r="D575" s="77"/>
      <c r="E575" s="77"/>
      <c r="BA575" s="77"/>
    </row>
    <row r="576" spans="1:53" s="31" customFormat="1">
      <c r="A576" s="157"/>
      <c r="B576" s="77"/>
      <c r="C576" s="77"/>
      <c r="D576" s="77"/>
      <c r="E576" s="77"/>
      <c r="BA576" s="77"/>
    </row>
    <row r="577" spans="1:53" s="31" customFormat="1">
      <c r="A577" s="157"/>
      <c r="B577" s="77"/>
      <c r="C577" s="77"/>
      <c r="D577" s="77"/>
      <c r="E577" s="77"/>
      <c r="BA577" s="77"/>
    </row>
    <row r="578" spans="1:53" s="31" customFormat="1">
      <c r="A578" s="157"/>
      <c r="B578" s="77"/>
      <c r="C578" s="77"/>
      <c r="D578" s="77"/>
      <c r="E578" s="77"/>
      <c r="BA578" s="77"/>
    </row>
    <row r="579" spans="1:53" s="31" customFormat="1">
      <c r="A579" s="157"/>
      <c r="B579" s="77"/>
      <c r="C579" s="77"/>
      <c r="D579" s="77"/>
      <c r="E579" s="77"/>
      <c r="BA579" s="77"/>
    </row>
    <row r="580" spans="1:53" s="31" customFormat="1">
      <c r="A580" s="157"/>
      <c r="B580" s="77"/>
      <c r="C580" s="77"/>
      <c r="D580" s="77"/>
      <c r="E580" s="77"/>
      <c r="BA580" s="77"/>
    </row>
    <row r="581" spans="1:53" s="31" customFormat="1">
      <c r="A581" s="157"/>
      <c r="B581" s="77"/>
      <c r="C581" s="77"/>
      <c r="D581" s="77"/>
      <c r="E581" s="77"/>
      <c r="BA581" s="77"/>
    </row>
    <row r="582" spans="1:53" s="31" customFormat="1">
      <c r="A582" s="157"/>
      <c r="B582" s="77"/>
      <c r="C582" s="77"/>
      <c r="D582" s="77"/>
      <c r="E582" s="77"/>
      <c r="BA582" s="77"/>
    </row>
    <row r="583" spans="1:53" s="31" customFormat="1">
      <c r="A583" s="157"/>
      <c r="B583" s="77"/>
      <c r="C583" s="77"/>
      <c r="D583" s="77"/>
      <c r="E583" s="77"/>
      <c r="BA583" s="77"/>
    </row>
    <row r="584" spans="1:53" s="31" customFormat="1">
      <c r="A584" s="157"/>
      <c r="B584" s="77"/>
      <c r="C584" s="77"/>
      <c r="D584" s="77"/>
      <c r="E584" s="77"/>
      <c r="BA584" s="77"/>
    </row>
    <row r="585" spans="1:53" s="31" customFormat="1">
      <c r="A585" s="157"/>
      <c r="B585" s="77"/>
      <c r="C585" s="77"/>
      <c r="D585" s="77"/>
      <c r="E585" s="77"/>
      <c r="BA585" s="77"/>
    </row>
    <row r="586" spans="1:53" s="31" customFormat="1">
      <c r="A586" s="157"/>
      <c r="B586" s="77"/>
      <c r="C586" s="77"/>
      <c r="D586" s="77"/>
      <c r="E586" s="77"/>
      <c r="BA586" s="77"/>
    </row>
    <row r="587" spans="1:53" s="31" customFormat="1">
      <c r="A587" s="157"/>
      <c r="B587" s="77"/>
      <c r="C587" s="77"/>
      <c r="D587" s="77"/>
      <c r="E587" s="77"/>
      <c r="BA587" s="77"/>
    </row>
    <row r="588" spans="1:53" s="31" customFormat="1">
      <c r="A588" s="157"/>
      <c r="B588" s="77"/>
      <c r="C588" s="77"/>
      <c r="D588" s="77"/>
      <c r="E588" s="77"/>
      <c r="BA588" s="77"/>
    </row>
    <row r="589" spans="1:53" s="31" customFormat="1">
      <c r="A589" s="157"/>
      <c r="B589" s="77"/>
      <c r="C589" s="77"/>
      <c r="D589" s="77"/>
      <c r="E589" s="77"/>
      <c r="BA589" s="77"/>
    </row>
    <row r="590" spans="1:53" s="31" customFormat="1">
      <c r="A590" s="157"/>
      <c r="B590" s="77"/>
      <c r="C590" s="77"/>
      <c r="D590" s="77"/>
      <c r="E590" s="77"/>
      <c r="BA590" s="77"/>
    </row>
    <row r="591" spans="1:53" s="31" customFormat="1">
      <c r="A591" s="157"/>
      <c r="B591" s="77"/>
      <c r="C591" s="77"/>
      <c r="D591" s="77"/>
      <c r="E591" s="77"/>
      <c r="BA591" s="77"/>
    </row>
    <row r="592" spans="1:53" s="31" customFormat="1">
      <c r="A592" s="157"/>
      <c r="B592" s="77"/>
      <c r="C592" s="77"/>
      <c r="D592" s="77"/>
      <c r="E592" s="77"/>
      <c r="BA592" s="77"/>
    </row>
    <row r="593" spans="1:53" s="31" customFormat="1">
      <c r="A593" s="157"/>
      <c r="B593" s="77"/>
      <c r="C593" s="77"/>
      <c r="D593" s="77"/>
      <c r="E593" s="77"/>
      <c r="BA593" s="77"/>
    </row>
    <row r="594" spans="1:53" s="31" customFormat="1">
      <c r="A594" s="157"/>
      <c r="B594" s="77"/>
      <c r="C594" s="77"/>
      <c r="D594" s="77"/>
      <c r="E594" s="77"/>
      <c r="BA594" s="77"/>
    </row>
    <row r="595" spans="1:53" s="31" customFormat="1">
      <c r="A595" s="157"/>
      <c r="B595" s="77"/>
      <c r="C595" s="77"/>
      <c r="D595" s="77"/>
      <c r="E595" s="77"/>
      <c r="BA595" s="77"/>
    </row>
    <row r="596" spans="1:53" s="31" customFormat="1">
      <c r="A596" s="157"/>
      <c r="B596" s="77"/>
      <c r="C596" s="77"/>
      <c r="D596" s="77"/>
      <c r="E596" s="77"/>
      <c r="BA596" s="77"/>
    </row>
    <row r="597" spans="1:53" s="31" customFormat="1">
      <c r="A597" s="157"/>
      <c r="B597" s="77"/>
      <c r="C597" s="77"/>
      <c r="D597" s="77"/>
      <c r="E597" s="77"/>
      <c r="BA597" s="77"/>
    </row>
    <row r="598" spans="1:53" s="31" customFormat="1">
      <c r="A598" s="157"/>
      <c r="B598" s="77"/>
      <c r="C598" s="77"/>
      <c r="D598" s="77"/>
      <c r="E598" s="77"/>
      <c r="BA598" s="77"/>
    </row>
    <row r="599" spans="1:53" s="31" customFormat="1">
      <c r="A599" s="157"/>
      <c r="B599" s="77"/>
      <c r="C599" s="77"/>
      <c r="D599" s="77"/>
      <c r="E599" s="77"/>
      <c r="BA599" s="77"/>
    </row>
    <row r="600" spans="1:53" s="31" customFormat="1">
      <c r="A600" s="157"/>
      <c r="B600" s="77"/>
      <c r="C600" s="77"/>
      <c r="D600" s="77"/>
      <c r="E600" s="77"/>
      <c r="BA600" s="77"/>
    </row>
    <row r="601" spans="1:53" s="31" customFormat="1">
      <c r="A601" s="157"/>
      <c r="B601" s="77"/>
      <c r="C601" s="77"/>
      <c r="D601" s="77"/>
      <c r="E601" s="77"/>
      <c r="BA601" s="77"/>
    </row>
    <row r="602" spans="1:53" s="31" customFormat="1">
      <c r="A602" s="157"/>
      <c r="B602" s="77"/>
      <c r="C602" s="77"/>
      <c r="D602" s="77"/>
      <c r="E602" s="77"/>
      <c r="BA602" s="77"/>
    </row>
    <row r="603" spans="1:53" s="31" customFormat="1">
      <c r="A603" s="157"/>
      <c r="B603" s="77"/>
      <c r="C603" s="77"/>
      <c r="D603" s="77"/>
      <c r="E603" s="77"/>
      <c r="BA603" s="77"/>
    </row>
    <row r="604" spans="1:53" s="31" customFormat="1">
      <c r="A604" s="157"/>
      <c r="B604" s="77"/>
      <c r="C604" s="77"/>
      <c r="D604" s="77"/>
      <c r="E604" s="77"/>
      <c r="BA604" s="77"/>
    </row>
    <row r="605" spans="1:53" s="31" customFormat="1">
      <c r="A605" s="157"/>
      <c r="B605" s="77"/>
      <c r="C605" s="77"/>
      <c r="D605" s="77"/>
      <c r="E605" s="77"/>
      <c r="BA605" s="77"/>
    </row>
    <row r="606" spans="1:53" s="31" customFormat="1">
      <c r="A606" s="157"/>
      <c r="B606" s="77"/>
      <c r="C606" s="77"/>
      <c r="D606" s="77"/>
      <c r="E606" s="77"/>
      <c r="BA606" s="77"/>
    </row>
    <row r="607" spans="1:53" s="31" customFormat="1">
      <c r="A607" s="157"/>
      <c r="B607" s="77"/>
      <c r="C607" s="77"/>
      <c r="D607" s="77"/>
      <c r="E607" s="77"/>
      <c r="BA607" s="77"/>
    </row>
    <row r="608" spans="1:53" s="31" customFormat="1">
      <c r="A608" s="157"/>
      <c r="B608" s="77"/>
      <c r="C608" s="77"/>
      <c r="D608" s="77"/>
      <c r="E608" s="77"/>
      <c r="BA608" s="77"/>
    </row>
    <row r="609" spans="1:53" s="31" customFormat="1">
      <c r="A609" s="157"/>
      <c r="B609" s="77"/>
      <c r="C609" s="77"/>
      <c r="D609" s="77"/>
      <c r="E609" s="77"/>
      <c r="BA609" s="77"/>
    </row>
    <row r="610" spans="1:53" s="31" customFormat="1">
      <c r="A610" s="157"/>
      <c r="B610" s="77"/>
      <c r="C610" s="77"/>
      <c r="D610" s="77"/>
      <c r="E610" s="77"/>
      <c r="BA610" s="77"/>
    </row>
    <row r="611" spans="1:53" s="31" customFormat="1">
      <c r="A611" s="157"/>
      <c r="B611" s="77"/>
      <c r="C611" s="77"/>
      <c r="D611" s="77"/>
      <c r="E611" s="77"/>
      <c r="BA611" s="77"/>
    </row>
    <row r="612" spans="1:53" s="31" customFormat="1">
      <c r="A612" s="157"/>
      <c r="B612" s="77"/>
      <c r="C612" s="77"/>
      <c r="D612" s="77"/>
      <c r="E612" s="77"/>
      <c r="BA612" s="77"/>
    </row>
    <row r="613" spans="1:53" s="31" customFormat="1">
      <c r="A613" s="157"/>
      <c r="B613" s="77"/>
      <c r="C613" s="77"/>
      <c r="D613" s="77"/>
      <c r="E613" s="77"/>
      <c r="BA613" s="77"/>
    </row>
    <row r="614" spans="1:53" s="31" customFormat="1">
      <c r="A614" s="157"/>
      <c r="B614" s="77"/>
      <c r="C614" s="77"/>
      <c r="D614" s="77"/>
      <c r="E614" s="77"/>
      <c r="BA614" s="77"/>
    </row>
    <row r="615" spans="1:53" s="31" customFormat="1">
      <c r="A615" s="157"/>
      <c r="B615" s="77"/>
      <c r="C615" s="77"/>
      <c r="D615" s="77"/>
      <c r="E615" s="77"/>
      <c r="BA615" s="77"/>
    </row>
    <row r="616" spans="1:53" s="31" customFormat="1">
      <c r="A616" s="157"/>
      <c r="B616" s="77"/>
      <c r="C616" s="77"/>
      <c r="D616" s="77"/>
      <c r="E616" s="77"/>
      <c r="BA616" s="77"/>
    </row>
    <row r="617" spans="1:53" s="31" customFormat="1">
      <c r="A617" s="157"/>
      <c r="B617" s="77"/>
      <c r="C617" s="77"/>
      <c r="D617" s="77"/>
      <c r="E617" s="77"/>
      <c r="BA617" s="77"/>
    </row>
    <row r="618" spans="1:53" s="31" customFormat="1">
      <c r="A618" s="157"/>
      <c r="B618" s="77"/>
      <c r="C618" s="77"/>
      <c r="D618" s="77"/>
      <c r="E618" s="77"/>
      <c r="BA618" s="77"/>
    </row>
    <row r="619" spans="1:53" s="31" customFormat="1">
      <c r="A619" s="157"/>
      <c r="B619" s="77"/>
      <c r="C619" s="77"/>
      <c r="D619" s="77"/>
      <c r="E619" s="77"/>
      <c r="BA619" s="77"/>
    </row>
    <row r="620" spans="1:53" s="31" customFormat="1">
      <c r="A620" s="157"/>
      <c r="B620" s="77"/>
      <c r="C620" s="77"/>
      <c r="D620" s="77"/>
      <c r="E620" s="77"/>
      <c r="BA620" s="77"/>
    </row>
    <row r="621" spans="1:53" s="31" customFormat="1">
      <c r="A621" s="157"/>
      <c r="B621" s="77"/>
      <c r="C621" s="77"/>
      <c r="D621" s="77"/>
      <c r="E621" s="77"/>
      <c r="BA621" s="77"/>
    </row>
    <row r="622" spans="1:53" s="31" customFormat="1">
      <c r="A622" s="157"/>
      <c r="B622" s="77"/>
      <c r="C622" s="77"/>
      <c r="D622" s="77"/>
      <c r="E622" s="77"/>
      <c r="BA622" s="77"/>
    </row>
    <row r="623" spans="1:53" s="31" customFormat="1">
      <c r="A623" s="157"/>
      <c r="B623" s="77"/>
      <c r="C623" s="77"/>
      <c r="D623" s="77"/>
      <c r="E623" s="77"/>
      <c r="BA623" s="77"/>
    </row>
    <row r="624" spans="1:53" s="31" customFormat="1">
      <c r="A624" s="157"/>
      <c r="B624" s="77"/>
      <c r="C624" s="77"/>
      <c r="D624" s="77"/>
      <c r="E624" s="77"/>
      <c r="BA624" s="77"/>
    </row>
    <row r="625" spans="1:53" s="31" customFormat="1">
      <c r="A625" s="157"/>
      <c r="B625" s="77"/>
      <c r="C625" s="77"/>
      <c r="D625" s="77"/>
      <c r="E625" s="77"/>
      <c r="BA625" s="77"/>
    </row>
    <row r="626" spans="1:53" s="31" customFormat="1">
      <c r="A626" s="157"/>
      <c r="B626" s="77"/>
      <c r="C626" s="77"/>
      <c r="D626" s="77"/>
      <c r="E626" s="77"/>
      <c r="BA626" s="77"/>
    </row>
    <row r="627" spans="1:53" s="31" customFormat="1">
      <c r="A627" s="157"/>
      <c r="B627" s="77"/>
      <c r="C627" s="77"/>
      <c r="D627" s="77"/>
      <c r="E627" s="77"/>
      <c r="BA627" s="77"/>
    </row>
    <row r="628" spans="1:53" s="31" customFormat="1">
      <c r="A628" s="157"/>
      <c r="B628" s="77"/>
      <c r="C628" s="77"/>
      <c r="D628" s="77"/>
      <c r="E628" s="77"/>
      <c r="BA628" s="77"/>
    </row>
    <row r="629" spans="1:53" s="31" customFormat="1">
      <c r="A629" s="157"/>
      <c r="B629" s="77"/>
      <c r="C629" s="77"/>
      <c r="D629" s="77"/>
      <c r="E629" s="77"/>
      <c r="BA629" s="77"/>
    </row>
    <row r="630" spans="1:53" s="31" customFormat="1">
      <c r="A630" s="157"/>
      <c r="B630" s="77"/>
      <c r="C630" s="77"/>
      <c r="D630" s="77"/>
      <c r="E630" s="77"/>
      <c r="BA630" s="77"/>
    </row>
    <row r="631" spans="1:53" s="31" customFormat="1">
      <c r="A631" s="157"/>
      <c r="B631" s="77"/>
      <c r="C631" s="77"/>
      <c r="D631" s="77"/>
      <c r="E631" s="77"/>
      <c r="BA631" s="77"/>
    </row>
    <row r="632" spans="1:53" s="31" customFormat="1">
      <c r="A632" s="157"/>
      <c r="B632" s="77"/>
      <c r="C632" s="77"/>
      <c r="D632" s="77"/>
      <c r="E632" s="77"/>
      <c r="BA632" s="77"/>
    </row>
    <row r="633" spans="1:53" s="31" customFormat="1">
      <c r="A633" s="157"/>
      <c r="B633" s="77"/>
      <c r="C633" s="77"/>
      <c r="D633" s="77"/>
      <c r="E633" s="77"/>
      <c r="BA633" s="77"/>
    </row>
    <row r="634" spans="1:53" s="31" customFormat="1">
      <c r="A634" s="157"/>
      <c r="B634" s="77"/>
      <c r="C634" s="77"/>
      <c r="D634" s="77"/>
      <c r="E634" s="77"/>
      <c r="BA634" s="77"/>
    </row>
    <row r="635" spans="1:53" s="31" customFormat="1">
      <c r="A635" s="157"/>
      <c r="B635" s="77"/>
      <c r="C635" s="77"/>
      <c r="D635" s="77"/>
      <c r="E635" s="77"/>
      <c r="BA635" s="77"/>
    </row>
    <row r="636" spans="1:53" s="31" customFormat="1">
      <c r="A636" s="157"/>
      <c r="B636" s="77"/>
      <c r="C636" s="77"/>
      <c r="D636" s="77"/>
      <c r="E636" s="77"/>
      <c r="BA636" s="77"/>
    </row>
    <row r="637" spans="1:53" s="31" customFormat="1">
      <c r="A637" s="157"/>
      <c r="B637" s="77"/>
      <c r="C637" s="77"/>
      <c r="D637" s="77"/>
      <c r="E637" s="77"/>
      <c r="BA637" s="77"/>
    </row>
    <row r="638" spans="1:53" s="31" customFormat="1">
      <c r="A638" s="157"/>
      <c r="B638" s="77"/>
      <c r="C638" s="77"/>
      <c r="D638" s="77"/>
      <c r="E638" s="77"/>
      <c r="BA638" s="77"/>
    </row>
    <row r="639" spans="1:53" s="31" customFormat="1">
      <c r="A639" s="157"/>
      <c r="B639" s="77"/>
      <c r="C639" s="77"/>
      <c r="D639" s="77"/>
      <c r="E639" s="77"/>
      <c r="BA639" s="77"/>
    </row>
    <row r="640" spans="1:53" s="31" customFormat="1">
      <c r="A640" s="157"/>
      <c r="B640" s="77"/>
      <c r="C640" s="77"/>
      <c r="D640" s="77"/>
      <c r="E640" s="77"/>
      <c r="BA640" s="77"/>
    </row>
    <row r="641" spans="1:53" s="31" customFormat="1">
      <c r="A641" s="157"/>
      <c r="B641" s="77"/>
      <c r="C641" s="77"/>
      <c r="D641" s="77"/>
      <c r="E641" s="77"/>
      <c r="BA641" s="77"/>
    </row>
    <row r="642" spans="1:53" s="31" customFormat="1">
      <c r="A642" s="157"/>
      <c r="B642" s="77"/>
      <c r="C642" s="77"/>
      <c r="D642" s="77"/>
      <c r="E642" s="77"/>
      <c r="BA642" s="77"/>
    </row>
    <row r="643" spans="1:53" s="31" customFormat="1">
      <c r="A643" s="157"/>
      <c r="B643" s="77"/>
      <c r="C643" s="77"/>
      <c r="D643" s="77"/>
      <c r="E643" s="77"/>
      <c r="BA643" s="77"/>
    </row>
    <row r="644" spans="1:53" s="31" customFormat="1">
      <c r="A644" s="157"/>
      <c r="B644" s="77"/>
      <c r="C644" s="77"/>
      <c r="D644" s="77"/>
      <c r="E644" s="77"/>
      <c r="BA644" s="77"/>
    </row>
    <row r="645" spans="1:53" s="31" customFormat="1">
      <c r="A645" s="157"/>
      <c r="B645" s="77"/>
      <c r="C645" s="77"/>
      <c r="D645" s="77"/>
      <c r="E645" s="77"/>
      <c r="BA645" s="77"/>
    </row>
    <row r="646" spans="1:53" s="31" customFormat="1">
      <c r="A646" s="157"/>
      <c r="B646" s="77"/>
      <c r="C646" s="77"/>
      <c r="D646" s="77"/>
      <c r="E646" s="77"/>
      <c r="BA646" s="77"/>
    </row>
    <row r="647" spans="1:53" s="31" customFormat="1">
      <c r="A647" s="157"/>
      <c r="B647" s="77"/>
      <c r="C647" s="77"/>
      <c r="D647" s="77"/>
      <c r="E647" s="77"/>
      <c r="BA647" s="77"/>
    </row>
    <row r="648" spans="1:53" s="31" customFormat="1">
      <c r="A648" s="157"/>
      <c r="B648" s="77"/>
      <c r="C648" s="77"/>
      <c r="D648" s="77"/>
      <c r="E648" s="77"/>
      <c r="BA648" s="77"/>
    </row>
    <row r="649" spans="1:53" s="31" customFormat="1">
      <c r="A649" s="157"/>
      <c r="B649" s="77"/>
      <c r="C649" s="77"/>
      <c r="D649" s="77"/>
      <c r="E649" s="77"/>
      <c r="BA649" s="77"/>
    </row>
    <row r="650" spans="1:53" s="31" customFormat="1">
      <c r="A650" s="157"/>
      <c r="B650" s="77"/>
      <c r="C650" s="77"/>
      <c r="D650" s="77"/>
      <c r="E650" s="77"/>
      <c r="BA650" s="77"/>
    </row>
    <row r="651" spans="1:53" s="31" customFormat="1">
      <c r="A651" s="157"/>
      <c r="B651" s="77"/>
      <c r="C651" s="77"/>
      <c r="D651" s="77"/>
      <c r="E651" s="77"/>
      <c r="BA651" s="77"/>
    </row>
    <row r="652" spans="1:53" s="31" customFormat="1">
      <c r="A652" s="157"/>
      <c r="B652" s="77"/>
      <c r="C652" s="77"/>
      <c r="D652" s="77"/>
      <c r="E652" s="77"/>
      <c r="BA652" s="77"/>
    </row>
    <row r="653" spans="1:53" s="31" customFormat="1">
      <c r="A653" s="157"/>
      <c r="B653" s="77"/>
      <c r="C653" s="77"/>
      <c r="D653" s="77"/>
      <c r="E653" s="77"/>
      <c r="BA653" s="77"/>
    </row>
    <row r="654" spans="1:53" s="31" customFormat="1">
      <c r="A654" s="157"/>
      <c r="B654" s="77"/>
      <c r="C654" s="77"/>
      <c r="D654" s="77"/>
      <c r="E654" s="77"/>
      <c r="BA654" s="77"/>
    </row>
    <row r="655" spans="1:53" s="31" customFormat="1">
      <c r="A655" s="157"/>
      <c r="B655" s="77"/>
      <c r="C655" s="77"/>
      <c r="D655" s="77"/>
      <c r="E655" s="77"/>
      <c r="BA655" s="77"/>
    </row>
    <row r="656" spans="1:53" s="31" customFormat="1">
      <c r="A656" s="157"/>
      <c r="B656" s="77"/>
      <c r="C656" s="77"/>
      <c r="D656" s="77"/>
      <c r="E656" s="77"/>
      <c r="BA656" s="77"/>
    </row>
    <row r="657" spans="1:53" s="31" customFormat="1">
      <c r="A657" s="157"/>
      <c r="B657" s="77"/>
      <c r="C657" s="77"/>
      <c r="D657" s="77"/>
      <c r="E657" s="77"/>
      <c r="BA657" s="77"/>
    </row>
    <row r="658" spans="1:53" s="31" customFormat="1">
      <c r="A658" s="157"/>
      <c r="B658" s="77"/>
      <c r="C658" s="77"/>
      <c r="D658" s="77"/>
      <c r="E658" s="77"/>
      <c r="BA658" s="77"/>
    </row>
    <row r="659" spans="1:53" s="31" customFormat="1">
      <c r="A659" s="157"/>
      <c r="B659" s="77"/>
      <c r="C659" s="77"/>
      <c r="D659" s="77"/>
      <c r="E659" s="77"/>
      <c r="BA659" s="77"/>
    </row>
    <row r="660" spans="1:53" s="31" customFormat="1">
      <c r="A660" s="157"/>
      <c r="B660" s="77"/>
      <c r="C660" s="77"/>
      <c r="D660" s="77"/>
      <c r="E660" s="77"/>
      <c r="BA660" s="77"/>
    </row>
    <row r="661" spans="1:53" s="31" customFormat="1">
      <c r="A661" s="157"/>
      <c r="B661" s="77"/>
      <c r="C661" s="77"/>
      <c r="D661" s="77"/>
      <c r="E661" s="77"/>
      <c r="BA661" s="77"/>
    </row>
    <row r="662" spans="1:53" s="31" customFormat="1">
      <c r="A662" s="157"/>
      <c r="B662" s="77"/>
      <c r="C662" s="77"/>
      <c r="D662" s="77"/>
      <c r="E662" s="77"/>
      <c r="BA662" s="77"/>
    </row>
    <row r="663" spans="1:53" s="31" customFormat="1">
      <c r="A663" s="157"/>
      <c r="B663" s="77"/>
      <c r="C663" s="77"/>
      <c r="D663" s="77"/>
      <c r="E663" s="77"/>
      <c r="BA663" s="77"/>
    </row>
    <row r="664" spans="1:53" s="31" customFormat="1">
      <c r="A664" s="157"/>
      <c r="B664" s="77"/>
      <c r="C664" s="77"/>
      <c r="D664" s="77"/>
      <c r="E664" s="77"/>
      <c r="BA664" s="77"/>
    </row>
    <row r="665" spans="1:53" s="31" customFormat="1">
      <c r="A665" s="157"/>
      <c r="B665" s="77"/>
      <c r="C665" s="77"/>
      <c r="D665" s="77"/>
      <c r="E665" s="77"/>
      <c r="BA665" s="77"/>
    </row>
    <row r="666" spans="1:53" s="31" customFormat="1">
      <c r="A666" s="157"/>
      <c r="B666" s="77"/>
      <c r="C666" s="77"/>
      <c r="D666" s="77"/>
      <c r="E666" s="77"/>
      <c r="BA666" s="77"/>
    </row>
    <row r="667" spans="1:53" s="31" customFormat="1">
      <c r="A667" s="157"/>
      <c r="B667" s="77"/>
      <c r="C667" s="77"/>
      <c r="D667" s="77"/>
      <c r="E667" s="77"/>
      <c r="BA667" s="77"/>
    </row>
    <row r="668" spans="1:53" s="31" customFormat="1">
      <c r="A668" s="157"/>
      <c r="B668" s="77"/>
      <c r="C668" s="77"/>
      <c r="D668" s="77"/>
      <c r="E668" s="77"/>
      <c r="BA668" s="77"/>
    </row>
    <row r="669" spans="1:53" s="31" customFormat="1">
      <c r="A669" s="157"/>
      <c r="B669" s="77"/>
      <c r="C669" s="77"/>
      <c r="D669" s="77"/>
      <c r="E669" s="77"/>
      <c r="BA669" s="77"/>
    </row>
    <row r="670" spans="1:53" s="31" customFormat="1">
      <c r="A670" s="157"/>
      <c r="B670" s="77"/>
      <c r="C670" s="77"/>
      <c r="D670" s="77"/>
      <c r="E670" s="77"/>
      <c r="BA670" s="77"/>
    </row>
    <row r="671" spans="1:53" s="31" customFormat="1">
      <c r="A671" s="157"/>
      <c r="B671" s="77"/>
      <c r="C671" s="77"/>
      <c r="D671" s="77"/>
      <c r="E671" s="77"/>
      <c r="BA671" s="77"/>
    </row>
    <row r="672" spans="1:53" s="31" customFormat="1">
      <c r="A672" s="157"/>
      <c r="B672" s="77"/>
      <c r="C672" s="77"/>
      <c r="D672" s="77"/>
      <c r="E672" s="77"/>
      <c r="BA672" s="77"/>
    </row>
    <row r="673" spans="1:53" s="31" customFormat="1">
      <c r="A673" s="157"/>
      <c r="B673" s="77"/>
      <c r="C673" s="77"/>
      <c r="D673" s="77"/>
      <c r="E673" s="77"/>
      <c r="BA673" s="77"/>
    </row>
    <row r="674" spans="1:53" s="31" customFormat="1">
      <c r="A674" s="157"/>
      <c r="B674" s="77"/>
      <c r="C674" s="77"/>
      <c r="D674" s="77"/>
      <c r="E674" s="77"/>
      <c r="BA674" s="77"/>
    </row>
    <row r="675" spans="1:53" s="31" customFormat="1">
      <c r="A675" s="157"/>
      <c r="B675" s="77"/>
      <c r="C675" s="77"/>
      <c r="D675" s="77"/>
      <c r="E675" s="77"/>
      <c r="BA675" s="77"/>
    </row>
    <row r="676" spans="1:53" s="31" customFormat="1">
      <c r="A676" s="157"/>
      <c r="B676" s="77"/>
      <c r="C676" s="77"/>
      <c r="D676" s="77"/>
      <c r="E676" s="77"/>
      <c r="BA676" s="77"/>
    </row>
    <row r="677" spans="1:53" s="31" customFormat="1">
      <c r="A677" s="157"/>
      <c r="B677" s="77"/>
      <c r="C677" s="77"/>
      <c r="D677" s="77"/>
      <c r="E677" s="77"/>
      <c r="BA677" s="77"/>
    </row>
    <row r="678" spans="1:53" s="31" customFormat="1">
      <c r="A678" s="157"/>
      <c r="B678" s="77"/>
      <c r="C678" s="77"/>
      <c r="D678" s="77"/>
      <c r="E678" s="77"/>
      <c r="BA678" s="77"/>
    </row>
    <row r="679" spans="1:53" s="31" customFormat="1">
      <c r="A679" s="157"/>
      <c r="B679" s="77"/>
      <c r="C679" s="77"/>
      <c r="D679" s="77"/>
      <c r="E679" s="77"/>
      <c r="BA679" s="77"/>
    </row>
    <row r="680" spans="1:53" s="31" customFormat="1">
      <c r="A680" s="157"/>
      <c r="B680" s="77"/>
      <c r="C680" s="77"/>
      <c r="D680" s="77"/>
      <c r="E680" s="77"/>
      <c r="BA680" s="77"/>
    </row>
    <row r="681" spans="1:53" s="31" customFormat="1">
      <c r="A681" s="157"/>
      <c r="B681" s="77"/>
      <c r="C681" s="77"/>
      <c r="D681" s="77"/>
      <c r="E681" s="77"/>
      <c r="BA681" s="77"/>
    </row>
    <row r="682" spans="1:53" s="31" customFormat="1">
      <c r="A682" s="157"/>
      <c r="B682" s="77"/>
      <c r="C682" s="77"/>
      <c r="D682" s="77"/>
      <c r="E682" s="77"/>
      <c r="BA682" s="77"/>
    </row>
    <row r="683" spans="1:53" s="31" customFormat="1">
      <c r="A683" s="157"/>
      <c r="B683" s="77"/>
      <c r="C683" s="77"/>
      <c r="D683" s="77"/>
      <c r="E683" s="77"/>
      <c r="BA683" s="77"/>
    </row>
    <row r="684" spans="1:53" s="31" customFormat="1">
      <c r="A684" s="157"/>
      <c r="B684" s="77"/>
      <c r="C684" s="77"/>
      <c r="D684" s="77"/>
      <c r="E684" s="77"/>
      <c r="BA684" s="77"/>
    </row>
    <row r="685" spans="1:53" s="31" customFormat="1">
      <c r="A685" s="157"/>
      <c r="B685" s="77"/>
      <c r="C685" s="77"/>
      <c r="D685" s="77"/>
      <c r="E685" s="77"/>
      <c r="BA685" s="77"/>
    </row>
    <row r="686" spans="1:53" s="31" customFormat="1">
      <c r="A686" s="157"/>
      <c r="B686" s="77"/>
      <c r="C686" s="77"/>
      <c r="D686" s="77"/>
      <c r="E686" s="77"/>
      <c r="BA686" s="77"/>
    </row>
    <row r="687" spans="1:53" s="31" customFormat="1">
      <c r="A687" s="157"/>
      <c r="B687" s="77"/>
      <c r="C687" s="77"/>
      <c r="D687" s="77"/>
      <c r="E687" s="77"/>
      <c r="BA687" s="77"/>
    </row>
    <row r="688" spans="1:53" s="31" customFormat="1">
      <c r="A688" s="157"/>
      <c r="B688" s="77"/>
      <c r="C688" s="77"/>
      <c r="D688" s="77"/>
      <c r="E688" s="77"/>
      <c r="BA688" s="77"/>
    </row>
    <row r="689" spans="1:53" s="31" customFormat="1">
      <c r="A689" s="157"/>
      <c r="B689" s="77"/>
      <c r="C689" s="77"/>
      <c r="D689" s="77"/>
      <c r="E689" s="77"/>
      <c r="BA689" s="77"/>
    </row>
    <row r="690" spans="1:53" s="31" customFormat="1">
      <c r="A690" s="157"/>
      <c r="B690" s="77"/>
      <c r="C690" s="77"/>
      <c r="D690" s="77"/>
      <c r="E690" s="77"/>
      <c r="BA690" s="77"/>
    </row>
    <row r="691" spans="1:53" s="31" customFormat="1">
      <c r="A691" s="157"/>
      <c r="B691" s="77"/>
      <c r="C691" s="77"/>
      <c r="D691" s="77"/>
      <c r="E691" s="77"/>
      <c r="BA691" s="77"/>
    </row>
    <row r="692" spans="1:53" s="31" customFormat="1">
      <c r="A692" s="157"/>
      <c r="B692" s="77"/>
      <c r="C692" s="77"/>
      <c r="D692" s="77"/>
      <c r="E692" s="77"/>
      <c r="BA692" s="77"/>
    </row>
    <row r="693" spans="1:53" s="31" customFormat="1">
      <c r="A693" s="157"/>
      <c r="B693" s="77"/>
      <c r="C693" s="77"/>
      <c r="D693" s="77"/>
      <c r="E693" s="77"/>
      <c r="BA693" s="77"/>
    </row>
    <row r="694" spans="1:53" s="31" customFormat="1">
      <c r="A694" s="157"/>
      <c r="B694" s="77"/>
      <c r="C694" s="77"/>
      <c r="D694" s="77"/>
      <c r="E694" s="77"/>
      <c r="BA694" s="77"/>
    </row>
    <row r="695" spans="1:53" s="31" customFormat="1">
      <c r="A695" s="157"/>
      <c r="B695" s="77"/>
      <c r="C695" s="77"/>
      <c r="D695" s="77"/>
      <c r="E695" s="77"/>
      <c r="BA695" s="77"/>
    </row>
    <row r="696" spans="1:53" s="31" customFormat="1">
      <c r="A696" s="157"/>
      <c r="B696" s="77"/>
      <c r="C696" s="77"/>
      <c r="D696" s="77"/>
      <c r="E696" s="77"/>
      <c r="BA696" s="77"/>
    </row>
    <row r="697" spans="1:53" s="31" customFormat="1">
      <c r="A697" s="157"/>
      <c r="B697" s="77"/>
      <c r="C697" s="77"/>
      <c r="D697" s="77"/>
      <c r="E697" s="77"/>
      <c r="BA697" s="77"/>
    </row>
    <row r="698" spans="1:53" s="31" customFormat="1">
      <c r="A698" s="157"/>
      <c r="B698" s="77"/>
      <c r="C698" s="77"/>
      <c r="D698" s="77"/>
      <c r="E698" s="77"/>
      <c r="BA698" s="77"/>
    </row>
    <row r="699" spans="1:53" s="31" customFormat="1">
      <c r="A699" s="157"/>
      <c r="B699" s="77"/>
      <c r="C699" s="77"/>
      <c r="D699" s="77"/>
      <c r="E699" s="77"/>
      <c r="BA699" s="77"/>
    </row>
    <row r="700" spans="1:53" s="31" customFormat="1">
      <c r="A700" s="157"/>
      <c r="B700" s="77"/>
      <c r="C700" s="77"/>
      <c r="D700" s="77"/>
      <c r="E700" s="77"/>
      <c r="BA700" s="77"/>
    </row>
    <row r="701" spans="1:53" s="31" customFormat="1">
      <c r="A701" s="157"/>
      <c r="B701" s="77"/>
      <c r="C701" s="77"/>
      <c r="D701" s="77"/>
      <c r="E701" s="77"/>
      <c r="BA701" s="77"/>
    </row>
    <row r="702" spans="1:53" s="31" customFormat="1">
      <c r="A702" s="157"/>
      <c r="B702" s="77"/>
      <c r="C702" s="77"/>
      <c r="D702" s="77"/>
      <c r="E702" s="77"/>
      <c r="BA702" s="77"/>
    </row>
    <row r="703" spans="1:53" s="31" customFormat="1">
      <c r="A703" s="157"/>
      <c r="B703" s="77"/>
      <c r="C703" s="77"/>
      <c r="D703" s="77"/>
      <c r="E703" s="77"/>
      <c r="BA703" s="77"/>
    </row>
    <row r="704" spans="1:53" s="31" customFormat="1">
      <c r="A704" s="157"/>
      <c r="B704" s="77"/>
      <c r="C704" s="77"/>
      <c r="D704" s="77"/>
      <c r="E704" s="77"/>
      <c r="BA704" s="77"/>
    </row>
    <row r="705" spans="1:53" s="31" customFormat="1">
      <c r="A705" s="157"/>
      <c r="B705" s="77"/>
      <c r="C705" s="77"/>
      <c r="D705" s="77"/>
      <c r="E705" s="77"/>
      <c r="BA705" s="77"/>
    </row>
    <row r="706" spans="1:53" s="31" customFormat="1">
      <c r="A706" s="157"/>
      <c r="B706" s="77"/>
      <c r="C706" s="77"/>
      <c r="D706" s="77"/>
      <c r="E706" s="77"/>
      <c r="BA706" s="77"/>
    </row>
    <row r="707" spans="1:53" s="31" customFormat="1">
      <c r="A707" s="157"/>
      <c r="B707" s="77"/>
      <c r="C707" s="77"/>
      <c r="D707" s="77"/>
      <c r="E707" s="77"/>
      <c r="BA707" s="77"/>
    </row>
    <row r="708" spans="1:53" s="31" customFormat="1">
      <c r="A708" s="157"/>
      <c r="B708" s="77"/>
      <c r="C708" s="77"/>
      <c r="D708" s="77"/>
      <c r="E708" s="77"/>
      <c r="BA708" s="77"/>
    </row>
    <row r="709" spans="1:53" s="31" customFormat="1">
      <c r="A709" s="157"/>
      <c r="B709" s="77"/>
      <c r="C709" s="77"/>
      <c r="D709" s="77"/>
      <c r="E709" s="77"/>
      <c r="BA709" s="77"/>
    </row>
    <row r="710" spans="1:53" s="31" customFormat="1">
      <c r="A710" s="157"/>
      <c r="B710" s="77"/>
      <c r="C710" s="77"/>
      <c r="D710" s="77"/>
      <c r="E710" s="77"/>
      <c r="BA710" s="77"/>
    </row>
    <row r="711" spans="1:53" s="31" customFormat="1">
      <c r="A711" s="157"/>
      <c r="B711" s="77"/>
      <c r="C711" s="77"/>
      <c r="D711" s="77"/>
      <c r="E711" s="77"/>
      <c r="BA711" s="77"/>
    </row>
    <row r="712" spans="1:53" s="31" customFormat="1">
      <c r="A712" s="157"/>
      <c r="B712" s="77"/>
      <c r="C712" s="77"/>
      <c r="D712" s="77"/>
      <c r="E712" s="77"/>
      <c r="BA712" s="77"/>
    </row>
    <row r="713" spans="1:53" s="31" customFormat="1">
      <c r="A713" s="157"/>
      <c r="B713" s="77"/>
      <c r="C713" s="77"/>
      <c r="D713" s="77"/>
      <c r="E713" s="77"/>
      <c r="BA713" s="77"/>
    </row>
    <row r="714" spans="1:53" s="31" customFormat="1">
      <c r="A714" s="157"/>
      <c r="B714" s="77"/>
      <c r="C714" s="77"/>
      <c r="D714" s="77"/>
      <c r="E714" s="77"/>
      <c r="BA714" s="77"/>
    </row>
    <row r="715" spans="1:53" s="31" customFormat="1">
      <c r="A715" s="157"/>
      <c r="B715" s="77"/>
      <c r="C715" s="77"/>
      <c r="D715" s="77"/>
      <c r="E715" s="77"/>
      <c r="BA715" s="77"/>
    </row>
    <row r="716" spans="1:53" s="31" customFormat="1">
      <c r="A716" s="157"/>
      <c r="B716" s="77"/>
      <c r="C716" s="77"/>
      <c r="D716" s="77"/>
      <c r="E716" s="77"/>
      <c r="BA716" s="77"/>
    </row>
    <row r="717" spans="1:53" s="31" customFormat="1">
      <c r="A717" s="157"/>
      <c r="B717" s="77"/>
      <c r="C717" s="77"/>
      <c r="D717" s="77"/>
      <c r="E717" s="77"/>
      <c r="BA717" s="77"/>
    </row>
    <row r="718" spans="1:53" s="31" customFormat="1">
      <c r="A718" s="157"/>
      <c r="B718" s="77"/>
      <c r="C718" s="77"/>
      <c r="D718" s="77"/>
      <c r="E718" s="77"/>
      <c r="BA718" s="77"/>
    </row>
    <row r="719" spans="1:53" s="31" customFormat="1">
      <c r="A719" s="157"/>
      <c r="B719" s="77"/>
      <c r="C719" s="77"/>
      <c r="D719" s="77"/>
      <c r="E719" s="77"/>
      <c r="BA719" s="77"/>
    </row>
    <row r="720" spans="1:53" s="31" customFormat="1">
      <c r="A720" s="157"/>
      <c r="B720" s="77"/>
      <c r="C720" s="77"/>
      <c r="D720" s="77"/>
      <c r="E720" s="77"/>
      <c r="BA720" s="77"/>
    </row>
    <row r="721" spans="1:53" s="31" customFormat="1">
      <c r="A721" s="157"/>
      <c r="B721" s="77"/>
      <c r="C721" s="77"/>
      <c r="D721" s="77"/>
      <c r="E721" s="77"/>
      <c r="BA721" s="77"/>
    </row>
    <row r="722" spans="1:53" s="31" customFormat="1">
      <c r="A722" s="157"/>
      <c r="B722" s="77"/>
      <c r="C722" s="77"/>
      <c r="D722" s="77"/>
      <c r="E722" s="77"/>
      <c r="BA722" s="77"/>
    </row>
    <row r="723" spans="1:53" s="31" customFormat="1">
      <c r="A723" s="157"/>
      <c r="B723" s="77"/>
      <c r="C723" s="77"/>
      <c r="D723" s="77"/>
      <c r="E723" s="77"/>
      <c r="BA723" s="77"/>
    </row>
    <row r="724" spans="1:53" s="31" customFormat="1">
      <c r="A724" s="157"/>
      <c r="B724" s="77"/>
      <c r="C724" s="77"/>
      <c r="D724" s="77"/>
      <c r="E724" s="77"/>
      <c r="BA724" s="77"/>
    </row>
    <row r="725" spans="1:53" s="31" customFormat="1">
      <c r="A725" s="157"/>
      <c r="B725" s="77"/>
      <c r="C725" s="77"/>
      <c r="D725" s="77"/>
      <c r="E725" s="77"/>
      <c r="BA725" s="77"/>
    </row>
    <row r="726" spans="1:53" s="31" customFormat="1">
      <c r="A726" s="157"/>
      <c r="B726" s="77"/>
      <c r="C726" s="77"/>
      <c r="D726" s="77"/>
      <c r="E726" s="77"/>
      <c r="BA726" s="77"/>
    </row>
    <row r="727" spans="1:53" s="31" customFormat="1">
      <c r="A727" s="157"/>
      <c r="B727" s="77"/>
      <c r="C727" s="77"/>
      <c r="D727" s="77"/>
      <c r="E727" s="77"/>
      <c r="BA727" s="77"/>
    </row>
    <row r="728" spans="1:53" s="31" customFormat="1">
      <c r="A728" s="157"/>
      <c r="B728" s="77"/>
      <c r="C728" s="77"/>
      <c r="D728" s="77"/>
      <c r="E728" s="77"/>
      <c r="BA728" s="77"/>
    </row>
    <row r="729" spans="1:53" s="31" customFormat="1">
      <c r="A729" s="157"/>
      <c r="B729" s="77"/>
      <c r="C729" s="77"/>
      <c r="D729" s="77"/>
      <c r="E729" s="77"/>
      <c r="BA729" s="77"/>
    </row>
    <row r="730" spans="1:53" s="31" customFormat="1">
      <c r="A730" s="157"/>
      <c r="B730" s="77"/>
      <c r="C730" s="77"/>
      <c r="D730" s="77"/>
      <c r="E730" s="77"/>
      <c r="BA730" s="77"/>
    </row>
    <row r="731" spans="1:53" s="31" customFormat="1">
      <c r="A731" s="157"/>
      <c r="B731" s="77"/>
      <c r="C731" s="77"/>
      <c r="D731" s="77"/>
      <c r="E731" s="77"/>
      <c r="BA731" s="77"/>
    </row>
    <row r="732" spans="1:53" s="31" customFormat="1">
      <c r="A732" s="157"/>
      <c r="B732" s="77"/>
      <c r="C732" s="77"/>
      <c r="D732" s="77"/>
      <c r="E732" s="77"/>
      <c r="BA732" s="77"/>
    </row>
    <row r="733" spans="1:53" s="31" customFormat="1">
      <c r="A733" s="157"/>
      <c r="B733" s="77"/>
      <c r="C733" s="77"/>
      <c r="D733" s="77"/>
      <c r="E733" s="77"/>
      <c r="BA733" s="77"/>
    </row>
    <row r="734" spans="1:53" s="31" customFormat="1">
      <c r="A734" s="157"/>
      <c r="B734" s="77"/>
      <c r="C734" s="77"/>
      <c r="D734" s="77"/>
      <c r="E734" s="77"/>
      <c r="BA734" s="77"/>
    </row>
    <row r="735" spans="1:53" s="31" customFormat="1">
      <c r="A735" s="157"/>
      <c r="B735" s="77"/>
      <c r="C735" s="77"/>
      <c r="D735" s="77"/>
      <c r="E735" s="77"/>
      <c r="BA735" s="77"/>
    </row>
    <row r="736" spans="1:53" s="31" customFormat="1">
      <c r="A736" s="157"/>
      <c r="B736" s="77"/>
      <c r="C736" s="77"/>
      <c r="D736" s="77"/>
      <c r="E736" s="77"/>
      <c r="BA736" s="77"/>
    </row>
    <row r="737" spans="1:53" s="31" customFormat="1">
      <c r="A737" s="157"/>
      <c r="B737" s="77"/>
      <c r="C737" s="77"/>
      <c r="D737" s="77"/>
      <c r="E737" s="77"/>
      <c r="BA737" s="77"/>
    </row>
    <row r="738" spans="1:53" s="31" customFormat="1">
      <c r="A738" s="157"/>
      <c r="B738" s="77"/>
      <c r="C738" s="77"/>
      <c r="D738" s="77"/>
      <c r="E738" s="77"/>
      <c r="BA738" s="77"/>
    </row>
    <row r="739" spans="1:53" s="31" customFormat="1">
      <c r="A739" s="157"/>
      <c r="B739" s="77"/>
      <c r="C739" s="77"/>
      <c r="D739" s="77"/>
      <c r="E739" s="77"/>
      <c r="BA739" s="77"/>
    </row>
    <row r="740" spans="1:53" s="31" customFormat="1">
      <c r="A740" s="157"/>
      <c r="B740" s="77"/>
      <c r="C740" s="77"/>
      <c r="D740" s="77"/>
      <c r="E740" s="77"/>
      <c r="BA740" s="77"/>
    </row>
    <row r="741" spans="1:53" s="31" customFormat="1">
      <c r="A741" s="157"/>
      <c r="B741" s="77"/>
      <c r="C741" s="77"/>
      <c r="D741" s="77"/>
      <c r="E741" s="77"/>
      <c r="BA741" s="77"/>
    </row>
    <row r="742" spans="1:53" s="31" customFormat="1">
      <c r="A742" s="157"/>
      <c r="B742" s="77"/>
      <c r="C742" s="77"/>
      <c r="D742" s="77"/>
      <c r="E742" s="77"/>
      <c r="BA742" s="77"/>
    </row>
    <row r="743" spans="1:53" s="31" customFormat="1">
      <c r="A743" s="157"/>
      <c r="B743" s="77"/>
      <c r="C743" s="77"/>
      <c r="D743" s="77"/>
      <c r="E743" s="77"/>
      <c r="BA743" s="77"/>
    </row>
    <row r="744" spans="1:53" s="31" customFormat="1">
      <c r="A744" s="157"/>
      <c r="B744" s="77"/>
      <c r="C744" s="77"/>
      <c r="D744" s="77"/>
      <c r="E744" s="77"/>
      <c r="BA744" s="77"/>
    </row>
    <row r="745" spans="1:53" s="31" customFormat="1">
      <c r="A745" s="157"/>
      <c r="B745" s="77"/>
      <c r="C745" s="77"/>
      <c r="D745" s="77"/>
      <c r="E745" s="77"/>
      <c r="BA745" s="77"/>
    </row>
    <row r="746" spans="1:53" s="31" customFormat="1">
      <c r="A746" s="157"/>
      <c r="B746" s="77"/>
      <c r="C746" s="77"/>
      <c r="D746" s="77"/>
      <c r="E746" s="77"/>
      <c r="BA746" s="77"/>
    </row>
    <row r="747" spans="1:53" s="31" customFormat="1">
      <c r="A747" s="157"/>
      <c r="B747" s="77"/>
      <c r="C747" s="77"/>
      <c r="D747" s="77"/>
      <c r="E747" s="77"/>
      <c r="BA747" s="77"/>
    </row>
    <row r="748" spans="1:53" s="31" customFormat="1">
      <c r="A748" s="157"/>
      <c r="B748" s="77"/>
      <c r="C748" s="77"/>
      <c r="D748" s="77"/>
      <c r="E748" s="77"/>
      <c r="BA748" s="77"/>
    </row>
    <row r="749" spans="1:53" s="31" customFormat="1">
      <c r="A749" s="157"/>
      <c r="B749" s="77"/>
      <c r="C749" s="77"/>
      <c r="D749" s="77"/>
      <c r="E749" s="77"/>
      <c r="BA749" s="77"/>
    </row>
    <row r="750" spans="1:53" s="31" customFormat="1">
      <c r="A750" s="157"/>
      <c r="B750" s="77"/>
      <c r="C750" s="77"/>
      <c r="D750" s="77"/>
      <c r="E750" s="77"/>
      <c r="BA750" s="77"/>
    </row>
    <row r="751" spans="1:53" s="31" customFormat="1">
      <c r="A751" s="157"/>
      <c r="B751" s="77"/>
      <c r="C751" s="77"/>
      <c r="D751" s="77"/>
      <c r="E751" s="77"/>
      <c r="BA751" s="77"/>
    </row>
    <row r="752" spans="1:53" s="31" customFormat="1">
      <c r="A752" s="157"/>
      <c r="B752" s="77"/>
      <c r="C752" s="77"/>
      <c r="D752" s="77"/>
      <c r="E752" s="77"/>
      <c r="BA752" s="77"/>
    </row>
    <row r="753" spans="1:53" s="31" customFormat="1">
      <c r="A753" s="157"/>
      <c r="B753" s="77"/>
      <c r="C753" s="77"/>
      <c r="D753" s="77"/>
      <c r="E753" s="77"/>
      <c r="BA753" s="77"/>
    </row>
    <row r="754" spans="1:53" s="31" customFormat="1">
      <c r="A754" s="157"/>
      <c r="B754" s="77"/>
      <c r="C754" s="77"/>
      <c r="D754" s="77"/>
      <c r="E754" s="77"/>
      <c r="BA754" s="77"/>
    </row>
    <row r="755" spans="1:53" s="31" customFormat="1">
      <c r="A755" s="157"/>
      <c r="B755" s="77"/>
      <c r="C755" s="77"/>
      <c r="D755" s="77"/>
      <c r="E755" s="77"/>
      <c r="BA755" s="77"/>
    </row>
    <row r="756" spans="1:53" s="31" customFormat="1">
      <c r="A756" s="157"/>
      <c r="B756" s="77"/>
      <c r="C756" s="77"/>
      <c r="D756" s="77"/>
      <c r="E756" s="77"/>
      <c r="BA756" s="77"/>
    </row>
    <row r="757" spans="1:53" s="31" customFormat="1">
      <c r="A757" s="157"/>
      <c r="B757" s="77"/>
      <c r="C757" s="77"/>
      <c r="D757" s="77"/>
      <c r="E757" s="77"/>
      <c r="BA757" s="77"/>
    </row>
    <row r="758" spans="1:53" s="31" customFormat="1">
      <c r="A758" s="157"/>
      <c r="B758" s="77"/>
      <c r="C758" s="77"/>
      <c r="D758" s="77"/>
      <c r="E758" s="77"/>
      <c r="BA758" s="77"/>
    </row>
    <row r="759" spans="1:53" s="31" customFormat="1">
      <c r="A759" s="157"/>
      <c r="B759" s="77"/>
      <c r="C759" s="77"/>
      <c r="D759" s="77"/>
      <c r="E759" s="77"/>
      <c r="BA759" s="77"/>
    </row>
    <row r="760" spans="1:53" s="31" customFormat="1">
      <c r="A760" s="157"/>
      <c r="B760" s="77"/>
      <c r="C760" s="77"/>
      <c r="D760" s="77"/>
      <c r="E760" s="77"/>
      <c r="BA760" s="77"/>
    </row>
    <row r="761" spans="1:53" s="31" customFormat="1">
      <c r="A761" s="157"/>
      <c r="B761" s="77"/>
      <c r="C761" s="77"/>
      <c r="D761" s="77"/>
      <c r="E761" s="77"/>
      <c r="BA761" s="77"/>
    </row>
    <row r="762" spans="1:53" s="31" customFormat="1">
      <c r="A762" s="157"/>
      <c r="B762" s="77"/>
      <c r="C762" s="77"/>
      <c r="D762" s="77"/>
      <c r="E762" s="77"/>
      <c r="BA762" s="77"/>
    </row>
    <row r="763" spans="1:53" s="31" customFormat="1">
      <c r="A763" s="157"/>
      <c r="B763" s="77"/>
      <c r="C763" s="77"/>
      <c r="D763" s="77"/>
      <c r="E763" s="77"/>
      <c r="BA763" s="77"/>
    </row>
    <row r="764" spans="1:53" s="31" customFormat="1">
      <c r="A764" s="157"/>
      <c r="B764" s="77"/>
      <c r="C764" s="77"/>
      <c r="D764" s="77"/>
      <c r="E764" s="77"/>
      <c r="BA764" s="77"/>
    </row>
    <row r="765" spans="1:53" s="31" customFormat="1">
      <c r="A765" s="157"/>
      <c r="B765" s="77"/>
      <c r="C765" s="77"/>
      <c r="D765" s="77"/>
      <c r="E765" s="77"/>
      <c r="BA765" s="77"/>
    </row>
    <row r="766" spans="1:53" s="31" customFormat="1">
      <c r="A766" s="157"/>
      <c r="B766" s="77"/>
      <c r="C766" s="77"/>
      <c r="D766" s="77"/>
      <c r="E766" s="77"/>
      <c r="BA766" s="77"/>
    </row>
    <row r="767" spans="1:53" s="31" customFormat="1">
      <c r="A767" s="157"/>
      <c r="B767" s="77"/>
      <c r="C767" s="77"/>
      <c r="D767" s="77"/>
      <c r="E767" s="77"/>
      <c r="BA767" s="77"/>
    </row>
    <row r="768" spans="1:53" s="31" customFormat="1">
      <c r="A768" s="157"/>
      <c r="B768" s="77"/>
      <c r="C768" s="77"/>
      <c r="D768" s="77"/>
      <c r="E768" s="77"/>
      <c r="BA768" s="77"/>
    </row>
    <row r="769" spans="1:53" s="31" customFormat="1">
      <c r="A769" s="157"/>
      <c r="B769" s="77"/>
      <c r="C769" s="77"/>
      <c r="D769" s="77"/>
      <c r="E769" s="77"/>
      <c r="BA769" s="77"/>
    </row>
    <row r="770" spans="1:53" s="31" customFormat="1">
      <c r="A770" s="157"/>
      <c r="B770" s="77"/>
      <c r="C770" s="77"/>
      <c r="D770" s="77"/>
      <c r="E770" s="77"/>
      <c r="BA770" s="77"/>
    </row>
    <row r="771" spans="1:53" s="31" customFormat="1">
      <c r="A771" s="157"/>
      <c r="B771" s="77"/>
      <c r="C771" s="77"/>
      <c r="D771" s="77"/>
      <c r="E771" s="77"/>
      <c r="BA771" s="77"/>
    </row>
    <row r="772" spans="1:53" s="31" customFormat="1">
      <c r="A772" s="157"/>
      <c r="B772" s="77"/>
      <c r="C772" s="77"/>
      <c r="D772" s="77"/>
      <c r="E772" s="77"/>
      <c r="BA772" s="77"/>
    </row>
    <row r="773" spans="1:53" s="31" customFormat="1">
      <c r="A773" s="157"/>
      <c r="B773" s="77"/>
      <c r="C773" s="77"/>
      <c r="D773" s="77"/>
      <c r="E773" s="77"/>
      <c r="BA773" s="77"/>
    </row>
    <row r="774" spans="1:53" s="31" customFormat="1">
      <c r="A774" s="157"/>
      <c r="B774" s="77"/>
      <c r="C774" s="77"/>
      <c r="D774" s="77"/>
      <c r="E774" s="77"/>
      <c r="BA774" s="77"/>
    </row>
    <row r="775" spans="1:53" s="31" customFormat="1">
      <c r="A775" s="157"/>
      <c r="B775" s="77"/>
      <c r="C775" s="77"/>
      <c r="D775" s="77"/>
      <c r="E775" s="77"/>
      <c r="BA775" s="77"/>
    </row>
    <row r="776" spans="1:53" s="31" customFormat="1">
      <c r="A776" s="157"/>
      <c r="B776" s="77"/>
      <c r="C776" s="77"/>
      <c r="D776" s="77"/>
      <c r="E776" s="77"/>
      <c r="BA776" s="77"/>
    </row>
    <row r="777" spans="1:53" s="31" customFormat="1">
      <c r="A777" s="157"/>
      <c r="B777" s="77"/>
      <c r="C777" s="77"/>
      <c r="D777" s="77"/>
      <c r="E777" s="77"/>
      <c r="BA777" s="77"/>
    </row>
    <row r="778" spans="1:53" s="31" customFormat="1">
      <c r="A778" s="157"/>
      <c r="B778" s="77"/>
      <c r="C778" s="77"/>
      <c r="D778" s="77"/>
      <c r="E778" s="77"/>
      <c r="BA778" s="77"/>
    </row>
    <row r="779" spans="1:53" s="31" customFormat="1">
      <c r="A779" s="157"/>
      <c r="B779" s="77"/>
      <c r="C779" s="77"/>
      <c r="D779" s="77"/>
      <c r="E779" s="77"/>
      <c r="BA779" s="77"/>
    </row>
    <row r="780" spans="1:53" s="31" customFormat="1">
      <c r="A780" s="157"/>
      <c r="B780" s="77"/>
      <c r="C780" s="77"/>
      <c r="D780" s="77"/>
      <c r="E780" s="77"/>
      <c r="BA780" s="77"/>
    </row>
    <row r="781" spans="1:53" s="31" customFormat="1">
      <c r="A781" s="157"/>
      <c r="B781" s="77"/>
      <c r="C781" s="77"/>
      <c r="D781" s="77"/>
      <c r="E781" s="77"/>
      <c r="BA781" s="77"/>
    </row>
    <row r="782" spans="1:53" s="31" customFormat="1">
      <c r="A782" s="157"/>
      <c r="B782" s="77"/>
      <c r="C782" s="77"/>
      <c r="D782" s="77"/>
      <c r="E782" s="77"/>
      <c r="BA782" s="77"/>
    </row>
    <row r="783" spans="1:53" s="31" customFormat="1">
      <c r="A783" s="157"/>
      <c r="B783" s="77"/>
      <c r="C783" s="77"/>
      <c r="D783" s="77"/>
      <c r="E783" s="77"/>
      <c r="BA783" s="77"/>
    </row>
    <row r="784" spans="1:53" s="31" customFormat="1">
      <c r="A784" s="157"/>
      <c r="B784" s="77"/>
      <c r="C784" s="77"/>
      <c r="D784" s="77"/>
      <c r="E784" s="77"/>
      <c r="BA784" s="77"/>
    </row>
    <row r="785" spans="1:53" s="31" customFormat="1">
      <c r="A785" s="157"/>
      <c r="B785" s="77"/>
      <c r="C785" s="77"/>
      <c r="D785" s="77"/>
      <c r="E785" s="77"/>
      <c r="BA785" s="77"/>
    </row>
    <row r="786" spans="1:53" s="31" customFormat="1">
      <c r="A786" s="157"/>
      <c r="B786" s="77"/>
      <c r="C786" s="77"/>
      <c r="D786" s="77"/>
      <c r="E786" s="77"/>
      <c r="BA786" s="77"/>
    </row>
    <row r="787" spans="1:53" s="31" customFormat="1">
      <c r="A787" s="157"/>
      <c r="B787" s="77"/>
      <c r="C787" s="77"/>
      <c r="D787" s="77"/>
      <c r="E787" s="77"/>
      <c r="BA787" s="77"/>
    </row>
    <row r="788" spans="1:53" s="31" customFormat="1">
      <c r="A788" s="157"/>
      <c r="B788" s="77"/>
      <c r="C788" s="77"/>
      <c r="D788" s="77"/>
      <c r="E788" s="77"/>
      <c r="BA788" s="77"/>
    </row>
    <row r="789" spans="1:53" s="31" customFormat="1">
      <c r="A789" s="157"/>
      <c r="B789" s="77"/>
      <c r="C789" s="77"/>
      <c r="D789" s="77"/>
      <c r="E789" s="77"/>
      <c r="BA789" s="77"/>
    </row>
    <row r="790" spans="1:53" s="31" customFormat="1">
      <c r="A790" s="157"/>
      <c r="B790" s="77"/>
      <c r="C790" s="77"/>
      <c r="D790" s="77"/>
      <c r="E790" s="77"/>
      <c r="BA790" s="77"/>
    </row>
    <row r="791" spans="1:53" s="31" customFormat="1">
      <c r="A791" s="157"/>
      <c r="B791" s="77"/>
      <c r="C791" s="77"/>
      <c r="D791" s="77"/>
      <c r="E791" s="77"/>
      <c r="BA791" s="77"/>
    </row>
    <row r="792" spans="1:53" s="31" customFormat="1">
      <c r="A792" s="157"/>
      <c r="B792" s="77"/>
      <c r="C792" s="77"/>
      <c r="D792" s="77"/>
      <c r="E792" s="77"/>
      <c r="BA792" s="77"/>
    </row>
    <row r="793" spans="1:53" s="31" customFormat="1">
      <c r="A793" s="157"/>
      <c r="B793" s="77"/>
      <c r="C793" s="77"/>
      <c r="D793" s="77"/>
      <c r="E793" s="77"/>
      <c r="BA793" s="77"/>
    </row>
    <row r="794" spans="1:53" s="31" customFormat="1">
      <c r="A794" s="157"/>
      <c r="B794" s="77"/>
      <c r="C794" s="77"/>
      <c r="D794" s="77"/>
      <c r="E794" s="77"/>
      <c r="BA794" s="77"/>
    </row>
    <row r="795" spans="1:53" s="31" customFormat="1">
      <c r="A795" s="157"/>
      <c r="B795" s="77"/>
      <c r="C795" s="77"/>
      <c r="D795" s="77"/>
      <c r="E795" s="77"/>
      <c r="BA795" s="77"/>
    </row>
    <row r="796" spans="1:53" s="31" customFormat="1">
      <c r="A796" s="157"/>
      <c r="B796" s="77"/>
      <c r="C796" s="77"/>
      <c r="D796" s="77"/>
      <c r="E796" s="77"/>
      <c r="BA796" s="77"/>
    </row>
    <row r="797" spans="1:53" s="31" customFormat="1">
      <c r="A797" s="157"/>
      <c r="B797" s="77"/>
      <c r="C797" s="77"/>
      <c r="D797" s="77"/>
      <c r="E797" s="77"/>
      <c r="BA797" s="77"/>
    </row>
    <row r="798" spans="1:53" s="31" customFormat="1">
      <c r="A798" s="157"/>
      <c r="B798" s="77"/>
      <c r="C798" s="77"/>
      <c r="D798" s="77"/>
      <c r="E798" s="77"/>
      <c r="BA798" s="77"/>
    </row>
    <row r="799" spans="1:53" s="31" customFormat="1">
      <c r="A799" s="157"/>
      <c r="B799" s="77"/>
      <c r="C799" s="77"/>
      <c r="D799" s="77"/>
      <c r="E799" s="77"/>
      <c r="BA799" s="77"/>
    </row>
    <row r="800" spans="1:53" s="31" customFormat="1">
      <c r="A800" s="157"/>
      <c r="B800" s="77"/>
      <c r="C800" s="77"/>
      <c r="D800" s="77"/>
      <c r="E800" s="77"/>
      <c r="BA800" s="77"/>
    </row>
    <row r="801" spans="1:53" s="31" customFormat="1">
      <c r="A801" s="157"/>
      <c r="B801" s="77"/>
      <c r="C801" s="77"/>
      <c r="D801" s="77"/>
      <c r="E801" s="77"/>
      <c r="BA801" s="77"/>
    </row>
    <row r="802" spans="1:53" s="31" customFormat="1">
      <c r="A802" s="157"/>
      <c r="B802" s="77"/>
      <c r="C802" s="77"/>
      <c r="D802" s="77"/>
      <c r="E802" s="77"/>
      <c r="BA802" s="77"/>
    </row>
    <row r="803" spans="1:53" s="31" customFormat="1">
      <c r="A803" s="157"/>
      <c r="B803" s="77"/>
      <c r="C803" s="77"/>
      <c r="D803" s="77"/>
      <c r="E803" s="77"/>
      <c r="BA803" s="77"/>
    </row>
    <row r="804" spans="1:53" s="31" customFormat="1">
      <c r="A804" s="157"/>
      <c r="B804" s="77"/>
      <c r="C804" s="77"/>
      <c r="D804" s="77"/>
      <c r="E804" s="77"/>
      <c r="BA804" s="77"/>
    </row>
    <row r="805" spans="1:53" s="31" customFormat="1">
      <c r="A805" s="157"/>
      <c r="B805" s="77"/>
      <c r="C805" s="77"/>
      <c r="D805" s="77"/>
      <c r="E805" s="77"/>
      <c r="BA805" s="77"/>
    </row>
    <row r="806" spans="1:53" s="31" customFormat="1">
      <c r="A806" s="157"/>
      <c r="B806" s="77"/>
      <c r="C806" s="77"/>
      <c r="D806" s="77"/>
      <c r="E806" s="77"/>
      <c r="BA806" s="77"/>
    </row>
    <row r="807" spans="1:53" s="31" customFormat="1">
      <c r="A807" s="157"/>
      <c r="B807" s="77"/>
      <c r="C807" s="77"/>
      <c r="D807" s="77"/>
      <c r="E807" s="77"/>
      <c r="BA807" s="77"/>
    </row>
    <row r="808" spans="1:53" s="31" customFormat="1">
      <c r="A808" s="157"/>
      <c r="B808" s="77"/>
      <c r="C808" s="77"/>
      <c r="D808" s="77"/>
      <c r="E808" s="77"/>
      <c r="BA808" s="77"/>
    </row>
    <row r="809" spans="1:53" s="31" customFormat="1">
      <c r="A809" s="157"/>
      <c r="B809" s="77"/>
      <c r="C809" s="77"/>
      <c r="D809" s="77"/>
      <c r="E809" s="77"/>
      <c r="BA809" s="77"/>
    </row>
    <row r="810" spans="1:53" s="31" customFormat="1">
      <c r="A810" s="157"/>
      <c r="B810" s="77"/>
      <c r="C810" s="77"/>
      <c r="D810" s="77"/>
      <c r="E810" s="77"/>
      <c r="BA810" s="77"/>
    </row>
    <row r="811" spans="1:53" s="31" customFormat="1">
      <c r="A811" s="157"/>
      <c r="B811" s="77"/>
      <c r="C811" s="77"/>
      <c r="D811" s="77"/>
      <c r="E811" s="77"/>
      <c r="BA811" s="77"/>
    </row>
    <row r="812" spans="1:53" s="31" customFormat="1">
      <c r="A812" s="157"/>
      <c r="B812" s="77"/>
      <c r="C812" s="77"/>
      <c r="D812" s="77"/>
      <c r="E812" s="77"/>
      <c r="BA812" s="77"/>
    </row>
    <row r="813" spans="1:53" s="31" customFormat="1">
      <c r="A813" s="157"/>
      <c r="B813" s="77"/>
      <c r="C813" s="77"/>
      <c r="D813" s="77"/>
      <c r="E813" s="77"/>
      <c r="BA813" s="77"/>
    </row>
    <row r="814" spans="1:53" s="31" customFormat="1">
      <c r="A814" s="157"/>
      <c r="B814" s="77"/>
      <c r="C814" s="77"/>
      <c r="D814" s="77"/>
      <c r="E814" s="77"/>
      <c r="BA814" s="77"/>
    </row>
    <row r="815" spans="1:53" s="31" customFormat="1">
      <c r="A815" s="157"/>
      <c r="B815" s="77"/>
      <c r="C815" s="77"/>
      <c r="D815" s="77"/>
      <c r="E815" s="77"/>
      <c r="BA815" s="77"/>
    </row>
    <row r="816" spans="1:53" s="31" customFormat="1">
      <c r="A816" s="157"/>
      <c r="B816" s="77"/>
      <c r="C816" s="77"/>
      <c r="D816" s="77"/>
      <c r="E816" s="77"/>
      <c r="BA816" s="77"/>
    </row>
    <row r="817" spans="1:53" s="31" customFormat="1">
      <c r="A817" s="157"/>
      <c r="B817" s="77"/>
      <c r="C817" s="77"/>
      <c r="D817" s="77"/>
      <c r="E817" s="77"/>
      <c r="BA817" s="77"/>
    </row>
    <row r="818" spans="1:53" s="31" customFormat="1">
      <c r="A818" s="157"/>
      <c r="B818" s="77"/>
      <c r="C818" s="77"/>
      <c r="D818" s="77"/>
      <c r="E818" s="77"/>
      <c r="BA818" s="77"/>
    </row>
    <row r="819" spans="1:53" s="31" customFormat="1">
      <c r="A819" s="157"/>
      <c r="B819" s="77"/>
      <c r="C819" s="77"/>
      <c r="D819" s="77"/>
      <c r="E819" s="77"/>
      <c r="BA819" s="77"/>
    </row>
    <row r="820" spans="1:53" s="31" customFormat="1">
      <c r="A820" s="157"/>
      <c r="B820" s="77"/>
      <c r="C820" s="77"/>
      <c r="D820" s="77"/>
      <c r="E820" s="77"/>
      <c r="BA820" s="77"/>
    </row>
    <row r="821" spans="1:53" s="31" customFormat="1">
      <c r="A821" s="157"/>
      <c r="B821" s="77"/>
      <c r="C821" s="77"/>
      <c r="D821" s="77"/>
      <c r="E821" s="77"/>
      <c r="BA821" s="77"/>
    </row>
    <row r="822" spans="1:53" s="31" customFormat="1">
      <c r="A822" s="157"/>
      <c r="B822" s="77"/>
      <c r="C822" s="77"/>
      <c r="D822" s="77"/>
      <c r="E822" s="77"/>
      <c r="BA822" s="77"/>
    </row>
    <row r="823" spans="1:53" s="31" customFormat="1">
      <c r="A823" s="157"/>
      <c r="B823" s="77"/>
      <c r="C823" s="77"/>
      <c r="D823" s="77"/>
      <c r="E823" s="77"/>
      <c r="BA823" s="77"/>
    </row>
    <row r="824" spans="1:53" s="31" customFormat="1">
      <c r="A824" s="157"/>
      <c r="B824" s="77"/>
      <c r="C824" s="77"/>
      <c r="D824" s="77"/>
      <c r="E824" s="77"/>
      <c r="BA824" s="77"/>
    </row>
    <row r="825" spans="1:53" s="31" customFormat="1">
      <c r="A825" s="157"/>
      <c r="B825" s="77"/>
      <c r="C825" s="77"/>
      <c r="D825" s="77"/>
      <c r="E825" s="77"/>
      <c r="BA825" s="77"/>
    </row>
    <row r="826" spans="1:53" s="31" customFormat="1">
      <c r="A826" s="157"/>
      <c r="B826" s="77"/>
      <c r="C826" s="77"/>
      <c r="D826" s="77"/>
      <c r="E826" s="77"/>
      <c r="BA826" s="77"/>
    </row>
    <row r="827" spans="1:53" s="31" customFormat="1">
      <c r="A827" s="157"/>
      <c r="B827" s="77"/>
      <c r="C827" s="77"/>
      <c r="D827" s="77"/>
      <c r="E827" s="77"/>
      <c r="BA827" s="77"/>
    </row>
    <row r="828" spans="1:53" s="31" customFormat="1">
      <c r="A828" s="157"/>
      <c r="B828" s="77"/>
      <c r="C828" s="77"/>
      <c r="D828" s="77"/>
      <c r="E828" s="77"/>
      <c r="BA828" s="77"/>
    </row>
    <row r="829" spans="1:53" s="31" customFormat="1">
      <c r="A829" s="157"/>
      <c r="B829" s="77"/>
      <c r="C829" s="77"/>
      <c r="D829" s="77"/>
      <c r="E829" s="77"/>
      <c r="BA829" s="77"/>
    </row>
    <row r="830" spans="1:53" s="31" customFormat="1">
      <c r="A830" s="157"/>
      <c r="B830" s="77"/>
      <c r="C830" s="77"/>
      <c r="D830" s="77"/>
      <c r="E830" s="77"/>
      <c r="BA830" s="77"/>
    </row>
    <row r="831" spans="1:53" s="31" customFormat="1">
      <c r="A831" s="157"/>
      <c r="B831" s="77"/>
      <c r="C831" s="77"/>
      <c r="D831" s="77"/>
      <c r="E831" s="77"/>
      <c r="BA831" s="77"/>
    </row>
    <row r="832" spans="1:53" s="31" customFormat="1">
      <c r="A832" s="157"/>
      <c r="B832" s="77"/>
      <c r="C832" s="77"/>
      <c r="D832" s="77"/>
      <c r="E832" s="77"/>
      <c r="BA832" s="77"/>
    </row>
    <row r="833" spans="1:53" s="31" customFormat="1">
      <c r="A833" s="157"/>
      <c r="B833" s="77"/>
      <c r="C833" s="77"/>
      <c r="D833" s="77"/>
      <c r="E833" s="77"/>
      <c r="BA833" s="77"/>
    </row>
    <row r="834" spans="1:53" s="31" customFormat="1">
      <c r="A834" s="157"/>
      <c r="B834" s="77"/>
      <c r="C834" s="77"/>
      <c r="D834" s="77"/>
      <c r="E834" s="77"/>
      <c r="BA834" s="77"/>
    </row>
    <row r="835" spans="1:53" s="31" customFormat="1">
      <c r="A835" s="157"/>
      <c r="B835" s="77"/>
      <c r="C835" s="77"/>
      <c r="D835" s="77"/>
      <c r="E835" s="77"/>
      <c r="BA835" s="77"/>
    </row>
    <row r="836" spans="1:53" s="31" customFormat="1">
      <c r="A836" s="157"/>
      <c r="B836" s="77"/>
      <c r="C836" s="77"/>
      <c r="D836" s="77"/>
      <c r="E836" s="77"/>
      <c r="BA836" s="77"/>
    </row>
    <row r="837" spans="1:53" s="31" customFormat="1">
      <c r="A837" s="157"/>
      <c r="B837" s="77"/>
      <c r="C837" s="77"/>
      <c r="D837" s="77"/>
      <c r="E837" s="77"/>
      <c r="BA837" s="77"/>
    </row>
    <row r="838" spans="1:53" s="31" customFormat="1">
      <c r="A838" s="157"/>
      <c r="B838" s="77"/>
      <c r="C838" s="77"/>
      <c r="D838" s="77"/>
      <c r="E838" s="77"/>
      <c r="BA838" s="77"/>
    </row>
    <row r="839" spans="1:53" s="31" customFormat="1">
      <c r="A839" s="157"/>
      <c r="B839" s="77"/>
      <c r="C839" s="77"/>
      <c r="D839" s="77"/>
      <c r="E839" s="77"/>
      <c r="BA839" s="77"/>
    </row>
    <row r="840" spans="1:53" s="31" customFormat="1">
      <c r="A840" s="157"/>
      <c r="B840" s="77"/>
      <c r="C840" s="77"/>
      <c r="D840" s="77"/>
      <c r="E840" s="77"/>
      <c r="BA840" s="77"/>
    </row>
    <row r="841" spans="1:53" s="31" customFormat="1">
      <c r="A841" s="157"/>
      <c r="B841" s="77"/>
      <c r="C841" s="77"/>
      <c r="D841" s="77"/>
      <c r="E841" s="77"/>
      <c r="BA841" s="77"/>
    </row>
    <row r="842" spans="1:53" s="31" customFormat="1">
      <c r="A842" s="157"/>
      <c r="B842" s="77"/>
      <c r="C842" s="77"/>
      <c r="D842" s="77"/>
      <c r="E842" s="77"/>
      <c r="BA842" s="77"/>
    </row>
    <row r="843" spans="1:53" s="31" customFormat="1">
      <c r="A843" s="157"/>
      <c r="B843" s="77"/>
      <c r="C843" s="77"/>
      <c r="D843" s="77"/>
      <c r="E843" s="77"/>
      <c r="BA843" s="77"/>
    </row>
    <row r="844" spans="1:53" s="31" customFormat="1">
      <c r="A844" s="157"/>
      <c r="B844" s="77"/>
      <c r="C844" s="77"/>
      <c r="D844" s="77"/>
      <c r="E844" s="77"/>
      <c r="BA844" s="77"/>
    </row>
    <row r="845" spans="1:53" s="31" customFormat="1">
      <c r="A845" s="157"/>
      <c r="B845" s="77"/>
      <c r="C845" s="77"/>
      <c r="D845" s="77"/>
      <c r="E845" s="77"/>
      <c r="BA845" s="77"/>
    </row>
    <row r="846" spans="1:53" s="31" customFormat="1">
      <c r="A846" s="157"/>
      <c r="B846" s="77"/>
      <c r="C846" s="77"/>
      <c r="D846" s="77"/>
      <c r="E846" s="77"/>
      <c r="BA846" s="77"/>
    </row>
    <row r="847" spans="1:53" s="31" customFormat="1">
      <c r="A847" s="157"/>
      <c r="B847" s="77"/>
      <c r="C847" s="77"/>
      <c r="D847" s="77"/>
      <c r="E847" s="77"/>
      <c r="BA847" s="77"/>
    </row>
    <row r="848" spans="1:53" s="31" customFormat="1">
      <c r="A848" s="157"/>
      <c r="B848" s="77"/>
      <c r="C848" s="77"/>
      <c r="D848" s="77"/>
      <c r="E848" s="77"/>
      <c r="BA848" s="77"/>
    </row>
    <row r="849" spans="1:53" s="31" customFormat="1">
      <c r="A849" s="157"/>
      <c r="B849" s="77"/>
      <c r="C849" s="77"/>
      <c r="D849" s="77"/>
      <c r="E849" s="77"/>
      <c r="BA849" s="77"/>
    </row>
    <row r="850" spans="1:53" s="31" customFormat="1">
      <c r="A850" s="157"/>
      <c r="B850" s="77"/>
      <c r="C850" s="77"/>
      <c r="D850" s="77"/>
      <c r="E850" s="77"/>
      <c r="BA850" s="77"/>
    </row>
    <row r="851" spans="1:53" s="31" customFormat="1">
      <c r="A851" s="157"/>
      <c r="B851" s="77"/>
      <c r="C851" s="77"/>
      <c r="D851" s="77"/>
      <c r="E851" s="77"/>
      <c r="BA851" s="77"/>
    </row>
    <row r="852" spans="1:53" s="31" customFormat="1">
      <c r="A852" s="157"/>
      <c r="B852" s="77"/>
      <c r="C852" s="77"/>
      <c r="D852" s="77"/>
      <c r="E852" s="77"/>
      <c r="BA852" s="77"/>
    </row>
    <row r="853" spans="1:53" s="31" customFormat="1">
      <c r="A853" s="157"/>
      <c r="B853" s="77"/>
      <c r="C853" s="77"/>
      <c r="D853" s="77"/>
      <c r="E853" s="77"/>
      <c r="BA853" s="77"/>
    </row>
    <row r="854" spans="1:53" s="31" customFormat="1">
      <c r="A854" s="157"/>
      <c r="B854" s="77"/>
      <c r="C854" s="77"/>
      <c r="D854" s="77"/>
      <c r="E854" s="77"/>
      <c r="BA854" s="77"/>
    </row>
    <row r="855" spans="1:53" s="31" customFormat="1">
      <c r="A855" s="157"/>
      <c r="B855" s="77"/>
      <c r="C855" s="77"/>
      <c r="D855" s="77"/>
      <c r="E855" s="77"/>
      <c r="BA855" s="77"/>
    </row>
    <row r="856" spans="1:53" s="31" customFormat="1">
      <c r="A856" s="157"/>
      <c r="B856" s="77"/>
      <c r="C856" s="77"/>
      <c r="D856" s="77"/>
      <c r="E856" s="77"/>
      <c r="BA856" s="77"/>
    </row>
    <row r="857" spans="1:53" s="31" customFormat="1">
      <c r="A857" s="157"/>
      <c r="B857" s="77"/>
      <c r="C857" s="77"/>
      <c r="D857" s="77"/>
      <c r="E857" s="77"/>
      <c r="BA857" s="77"/>
    </row>
    <row r="858" spans="1:53" s="31" customFormat="1">
      <c r="A858" s="157"/>
      <c r="B858" s="77"/>
      <c r="C858" s="77"/>
      <c r="D858" s="77"/>
      <c r="E858" s="77"/>
      <c r="BA858" s="77"/>
    </row>
    <row r="859" spans="1:53" s="31" customFormat="1">
      <c r="A859" s="157"/>
      <c r="B859" s="77"/>
      <c r="C859" s="77"/>
      <c r="D859" s="77"/>
      <c r="E859" s="77"/>
      <c r="BA859" s="77"/>
    </row>
    <row r="860" spans="1:53" s="31" customFormat="1">
      <c r="A860" s="157"/>
      <c r="B860" s="77"/>
      <c r="C860" s="77"/>
      <c r="D860" s="77"/>
      <c r="E860" s="77"/>
      <c r="BA860" s="77"/>
    </row>
    <row r="861" spans="1:53" s="31" customFormat="1">
      <c r="A861" s="157"/>
      <c r="B861" s="77"/>
      <c r="C861" s="77"/>
      <c r="D861" s="77"/>
      <c r="E861" s="77"/>
      <c r="BA861" s="77"/>
    </row>
    <row r="862" spans="1:53" s="31" customFormat="1">
      <c r="A862" s="157"/>
      <c r="B862" s="77"/>
      <c r="C862" s="77"/>
      <c r="D862" s="77"/>
      <c r="E862" s="77"/>
      <c r="BA862" s="77"/>
    </row>
    <row r="863" spans="1:53" s="31" customFormat="1">
      <c r="A863" s="157"/>
      <c r="B863" s="77"/>
      <c r="C863" s="77"/>
      <c r="D863" s="77"/>
      <c r="E863" s="77"/>
      <c r="BA863" s="77"/>
    </row>
    <row r="864" spans="1:53" s="31" customFormat="1">
      <c r="A864" s="157"/>
      <c r="B864" s="77"/>
      <c r="C864" s="77"/>
      <c r="D864" s="77"/>
      <c r="E864" s="77"/>
      <c r="BA864" s="77"/>
    </row>
    <row r="865" spans="1:53" s="31" customFormat="1">
      <c r="A865" s="157"/>
      <c r="B865" s="77"/>
      <c r="C865" s="77"/>
      <c r="D865" s="77"/>
      <c r="E865" s="77"/>
      <c r="BA865" s="77"/>
    </row>
    <row r="866" spans="1:53" s="31" customFormat="1">
      <c r="A866" s="157"/>
      <c r="B866" s="77"/>
      <c r="C866" s="77"/>
      <c r="D866" s="77"/>
      <c r="E866" s="77"/>
      <c r="BA866" s="77"/>
    </row>
    <row r="867" spans="1:53" s="31" customFormat="1">
      <c r="A867" s="157"/>
      <c r="B867" s="77"/>
      <c r="C867" s="77"/>
      <c r="D867" s="77"/>
      <c r="E867" s="77"/>
      <c r="BA867" s="77"/>
    </row>
    <row r="868" spans="1:53" s="31" customFormat="1">
      <c r="A868" s="157"/>
      <c r="B868" s="77"/>
      <c r="C868" s="77"/>
      <c r="D868" s="77"/>
      <c r="E868" s="77"/>
      <c r="BA868" s="77"/>
    </row>
    <row r="869" spans="1:53" s="31" customFormat="1">
      <c r="A869" s="157"/>
      <c r="B869" s="77"/>
      <c r="C869" s="77"/>
      <c r="D869" s="77"/>
      <c r="E869" s="77"/>
      <c r="BA869" s="77"/>
    </row>
    <row r="870" spans="1:53" s="31" customFormat="1">
      <c r="A870" s="157"/>
      <c r="B870" s="77"/>
      <c r="C870" s="77"/>
      <c r="D870" s="77"/>
      <c r="E870" s="77"/>
      <c r="BA870" s="77"/>
    </row>
    <row r="871" spans="1:53" s="31" customFormat="1">
      <c r="A871" s="157"/>
      <c r="B871" s="77"/>
      <c r="C871" s="77"/>
      <c r="D871" s="77"/>
      <c r="E871" s="77"/>
      <c r="BA871" s="77"/>
    </row>
    <row r="872" spans="1:53" s="31" customFormat="1">
      <c r="A872" s="157"/>
      <c r="B872" s="77"/>
      <c r="C872" s="77"/>
      <c r="D872" s="77"/>
      <c r="E872" s="77"/>
      <c r="BA872" s="77"/>
    </row>
    <row r="873" spans="1:53" s="31" customFormat="1">
      <c r="A873" s="157"/>
      <c r="B873" s="77"/>
      <c r="C873" s="77"/>
      <c r="D873" s="77"/>
      <c r="E873" s="77"/>
      <c r="BA873" s="77"/>
    </row>
    <row r="874" spans="1:53" s="31" customFormat="1">
      <c r="A874" s="157"/>
      <c r="B874" s="77"/>
      <c r="C874" s="77"/>
      <c r="D874" s="77"/>
      <c r="E874" s="77"/>
      <c r="BA874" s="77"/>
    </row>
    <row r="875" spans="1:53" s="31" customFormat="1">
      <c r="A875" s="157"/>
      <c r="B875" s="77"/>
      <c r="C875" s="77"/>
      <c r="D875" s="77"/>
      <c r="E875" s="77"/>
      <c r="BA875" s="77"/>
    </row>
    <row r="876" spans="1:53" s="31" customFormat="1">
      <c r="A876" s="157"/>
      <c r="B876" s="77"/>
      <c r="C876" s="77"/>
      <c r="D876" s="77"/>
      <c r="E876" s="77"/>
      <c r="BA876" s="77"/>
    </row>
    <row r="877" spans="1:53" s="31" customFormat="1">
      <c r="A877" s="157"/>
      <c r="B877" s="77"/>
      <c r="C877" s="77"/>
      <c r="D877" s="77"/>
      <c r="E877" s="77"/>
      <c r="BA877" s="77"/>
    </row>
    <row r="878" spans="1:53" s="31" customFormat="1">
      <c r="A878" s="157"/>
      <c r="B878" s="77"/>
      <c r="C878" s="77"/>
      <c r="D878" s="77"/>
      <c r="E878" s="77"/>
      <c r="BA878" s="77"/>
    </row>
    <row r="879" spans="1:53" s="31" customFormat="1">
      <c r="A879" s="157"/>
      <c r="B879" s="77"/>
      <c r="C879" s="77"/>
      <c r="D879" s="77"/>
      <c r="E879" s="77"/>
      <c r="BA879" s="77"/>
    </row>
    <row r="880" spans="1:53" s="31" customFormat="1">
      <c r="A880" s="157"/>
      <c r="B880" s="77"/>
      <c r="C880" s="77"/>
      <c r="D880" s="77"/>
      <c r="E880" s="77"/>
      <c r="BA880" s="77"/>
    </row>
    <row r="881" spans="1:53" s="31" customFormat="1">
      <c r="A881" s="157"/>
      <c r="B881" s="77"/>
      <c r="C881" s="77"/>
      <c r="D881" s="77"/>
      <c r="E881" s="77"/>
      <c r="BA881" s="77"/>
    </row>
    <row r="882" spans="1:53" s="31" customFormat="1">
      <c r="A882" s="157"/>
      <c r="B882" s="77"/>
      <c r="C882" s="77"/>
      <c r="D882" s="77"/>
      <c r="E882" s="77"/>
      <c r="BA882" s="77"/>
    </row>
    <row r="883" spans="1:53" s="31" customFormat="1">
      <c r="A883" s="157"/>
      <c r="B883" s="77"/>
      <c r="C883" s="77"/>
      <c r="D883" s="77"/>
      <c r="E883" s="77"/>
      <c r="BA883" s="77"/>
    </row>
    <row r="884" spans="1:53" s="31" customFormat="1">
      <c r="A884" s="157"/>
      <c r="B884" s="77"/>
      <c r="C884" s="77"/>
      <c r="D884" s="77"/>
      <c r="E884" s="77"/>
      <c r="BA884" s="77"/>
    </row>
    <row r="885" spans="1:53" s="31" customFormat="1">
      <c r="A885" s="157"/>
      <c r="B885" s="77"/>
      <c r="C885" s="77"/>
      <c r="D885" s="77"/>
      <c r="E885" s="77"/>
      <c r="BA885" s="77"/>
    </row>
    <row r="886" spans="1:53" s="31" customFormat="1">
      <c r="A886" s="157"/>
      <c r="B886" s="77"/>
      <c r="C886" s="77"/>
      <c r="D886" s="77"/>
      <c r="E886" s="77"/>
      <c r="BA886" s="77"/>
    </row>
    <row r="887" spans="1:53" s="31" customFormat="1">
      <c r="A887" s="157"/>
      <c r="B887" s="77"/>
      <c r="C887" s="77"/>
      <c r="D887" s="77"/>
      <c r="E887" s="77"/>
      <c r="BA887" s="77"/>
    </row>
    <row r="888" spans="1:53" s="31" customFormat="1">
      <c r="A888" s="157"/>
      <c r="B888" s="77"/>
      <c r="C888" s="77"/>
      <c r="D888" s="77"/>
      <c r="E888" s="77"/>
      <c r="BA888" s="77"/>
    </row>
    <row r="889" spans="1:53" s="31" customFormat="1">
      <c r="A889" s="157"/>
      <c r="B889" s="77"/>
      <c r="C889" s="77"/>
      <c r="D889" s="77"/>
      <c r="E889" s="77"/>
      <c r="BA889" s="77"/>
    </row>
    <row r="890" spans="1:53" s="31" customFormat="1">
      <c r="A890" s="157"/>
      <c r="B890" s="77"/>
      <c r="C890" s="77"/>
      <c r="D890" s="77"/>
      <c r="E890" s="77"/>
      <c r="BA890" s="77"/>
    </row>
    <row r="891" spans="1:53" s="31" customFormat="1">
      <c r="A891" s="157"/>
      <c r="B891" s="77"/>
      <c r="C891" s="77"/>
      <c r="D891" s="77"/>
      <c r="E891" s="77"/>
      <c r="BA891" s="77"/>
    </row>
    <row r="892" spans="1:53" s="31" customFormat="1">
      <c r="A892" s="157"/>
      <c r="B892" s="77"/>
      <c r="C892" s="77"/>
      <c r="D892" s="77"/>
      <c r="E892" s="77"/>
      <c r="BA892" s="77"/>
    </row>
    <row r="893" spans="1:53" s="31" customFormat="1">
      <c r="A893" s="157"/>
      <c r="B893" s="77"/>
      <c r="C893" s="77"/>
      <c r="D893" s="77"/>
      <c r="E893" s="77"/>
      <c r="BA893" s="77"/>
    </row>
    <row r="894" spans="1:53" s="31" customFormat="1">
      <c r="A894" s="157"/>
      <c r="B894" s="77"/>
      <c r="C894" s="77"/>
      <c r="D894" s="77"/>
      <c r="E894" s="77"/>
      <c r="BA894" s="77"/>
    </row>
    <row r="895" spans="1:53" s="31" customFormat="1">
      <c r="A895" s="157"/>
      <c r="B895" s="77"/>
      <c r="C895" s="77"/>
      <c r="D895" s="77"/>
      <c r="E895" s="77"/>
      <c r="BA895" s="77"/>
    </row>
    <row r="896" spans="1:53" s="31" customFormat="1">
      <c r="A896" s="157"/>
      <c r="B896" s="77"/>
      <c r="C896" s="77"/>
      <c r="D896" s="77"/>
      <c r="E896" s="77"/>
      <c r="BA896" s="77"/>
    </row>
    <row r="897" spans="1:53" s="31" customFormat="1">
      <c r="A897" s="157"/>
      <c r="B897" s="77"/>
      <c r="C897" s="77"/>
      <c r="D897" s="77"/>
      <c r="E897" s="77"/>
      <c r="BA897" s="77"/>
    </row>
    <row r="898" spans="1:53" s="31" customFormat="1">
      <c r="A898" s="157"/>
      <c r="B898" s="77"/>
      <c r="C898" s="77"/>
      <c r="D898" s="77"/>
      <c r="E898" s="77"/>
      <c r="BA898" s="77"/>
    </row>
    <row r="899" spans="1:53" s="31" customFormat="1">
      <c r="A899" s="157"/>
      <c r="B899" s="77"/>
      <c r="C899" s="77"/>
      <c r="D899" s="77"/>
      <c r="E899" s="77"/>
      <c r="BA899" s="77"/>
    </row>
    <row r="900" spans="1:53" s="31" customFormat="1">
      <c r="A900" s="157"/>
      <c r="B900" s="77"/>
      <c r="C900" s="77"/>
      <c r="D900" s="77"/>
      <c r="E900" s="77"/>
      <c r="BA900" s="77"/>
    </row>
    <row r="901" spans="1:53" s="31" customFormat="1">
      <c r="A901" s="157"/>
      <c r="B901" s="77"/>
      <c r="C901" s="77"/>
      <c r="D901" s="77"/>
      <c r="E901" s="77"/>
      <c r="BA901" s="77"/>
    </row>
    <row r="902" spans="1:53" s="31" customFormat="1">
      <c r="A902" s="157"/>
      <c r="B902" s="77"/>
      <c r="C902" s="77"/>
      <c r="D902" s="77"/>
      <c r="E902" s="77"/>
      <c r="BA902" s="77"/>
    </row>
    <row r="903" spans="1:53" s="31" customFormat="1">
      <c r="A903" s="157"/>
      <c r="B903" s="77"/>
      <c r="C903" s="77"/>
      <c r="D903" s="77"/>
      <c r="E903" s="77"/>
      <c r="BA903" s="77"/>
    </row>
    <row r="904" spans="1:53" s="31" customFormat="1">
      <c r="A904" s="157"/>
      <c r="B904" s="77"/>
      <c r="C904" s="77"/>
      <c r="D904" s="77"/>
      <c r="E904" s="77"/>
      <c r="BA904" s="77"/>
    </row>
    <row r="905" spans="1:53" s="31" customFormat="1">
      <c r="A905" s="157"/>
      <c r="B905" s="77"/>
      <c r="C905" s="77"/>
      <c r="D905" s="77"/>
      <c r="E905" s="77"/>
      <c r="BA905" s="77"/>
    </row>
    <row r="906" spans="1:53" s="31" customFormat="1">
      <c r="A906" s="157"/>
      <c r="B906" s="77"/>
      <c r="C906" s="77"/>
      <c r="D906" s="77"/>
      <c r="E906" s="77"/>
      <c r="BA906" s="77"/>
    </row>
    <row r="907" spans="1:53" s="31" customFormat="1">
      <c r="A907" s="157"/>
      <c r="B907" s="77"/>
      <c r="C907" s="77"/>
      <c r="D907" s="77"/>
      <c r="E907" s="77"/>
      <c r="BA907" s="77"/>
    </row>
    <row r="908" spans="1:53" s="31" customFormat="1">
      <c r="A908" s="157"/>
      <c r="B908" s="77"/>
      <c r="C908" s="77"/>
      <c r="D908" s="77"/>
      <c r="E908" s="77"/>
      <c r="BA908" s="77"/>
    </row>
    <row r="909" spans="1:53" s="31" customFormat="1">
      <c r="A909" s="157"/>
      <c r="B909" s="77"/>
      <c r="C909" s="77"/>
      <c r="D909" s="77"/>
      <c r="E909" s="77"/>
      <c r="BA909" s="77"/>
    </row>
    <row r="910" spans="1:53" s="31" customFormat="1">
      <c r="A910" s="157"/>
      <c r="B910" s="77"/>
      <c r="C910" s="77"/>
      <c r="D910" s="77"/>
      <c r="E910" s="77"/>
      <c r="BA910" s="77"/>
    </row>
    <row r="911" spans="1:53" s="31" customFormat="1">
      <c r="A911" s="157"/>
      <c r="B911" s="77"/>
      <c r="C911" s="77"/>
      <c r="D911" s="77"/>
      <c r="E911" s="77"/>
      <c r="BA911" s="77"/>
    </row>
    <row r="912" spans="1:53" s="31" customFormat="1">
      <c r="A912" s="157"/>
      <c r="B912" s="77"/>
      <c r="C912" s="77"/>
      <c r="D912" s="77"/>
      <c r="E912" s="77"/>
      <c r="BA912" s="77"/>
    </row>
    <row r="913" spans="1:53" s="31" customFormat="1">
      <c r="A913" s="157"/>
      <c r="B913" s="77"/>
      <c r="C913" s="77"/>
      <c r="D913" s="77"/>
      <c r="E913" s="77"/>
      <c r="BA913" s="77"/>
    </row>
    <row r="914" spans="1:53" s="31" customFormat="1">
      <c r="A914" s="157"/>
      <c r="B914" s="77"/>
      <c r="C914" s="77"/>
      <c r="D914" s="77"/>
      <c r="E914" s="77"/>
      <c r="BA914" s="77"/>
    </row>
    <row r="915" spans="1:53" s="31" customFormat="1">
      <c r="A915" s="157"/>
      <c r="B915" s="77"/>
      <c r="C915" s="77"/>
      <c r="D915" s="77"/>
      <c r="E915" s="77"/>
      <c r="BA915" s="77"/>
    </row>
    <row r="916" spans="1:53" s="31" customFormat="1">
      <c r="A916" s="157"/>
      <c r="B916" s="77"/>
      <c r="C916" s="77"/>
      <c r="D916" s="77"/>
      <c r="E916" s="77"/>
      <c r="BA916" s="77"/>
    </row>
    <row r="917" spans="1:53" s="31" customFormat="1">
      <c r="A917" s="157"/>
      <c r="B917" s="77"/>
      <c r="C917" s="77"/>
      <c r="D917" s="77"/>
      <c r="E917" s="77"/>
      <c r="BA917" s="77"/>
    </row>
    <row r="918" spans="1:53" s="31" customFormat="1">
      <c r="A918" s="157"/>
      <c r="B918" s="77"/>
      <c r="C918" s="77"/>
      <c r="D918" s="77"/>
      <c r="E918" s="77"/>
      <c r="BA918" s="77"/>
    </row>
    <row r="919" spans="1:53" s="31" customFormat="1">
      <c r="A919" s="157"/>
      <c r="B919" s="77"/>
      <c r="C919" s="77"/>
      <c r="D919" s="77"/>
      <c r="E919" s="77"/>
      <c r="BA919" s="77"/>
    </row>
    <row r="920" spans="1:53" s="31" customFormat="1">
      <c r="A920" s="157"/>
      <c r="B920" s="77"/>
      <c r="C920" s="77"/>
      <c r="D920" s="77"/>
      <c r="E920" s="77"/>
      <c r="BA920" s="77"/>
    </row>
    <row r="921" spans="1:53" s="31" customFormat="1">
      <c r="A921" s="157"/>
      <c r="B921" s="77"/>
      <c r="C921" s="77"/>
      <c r="D921" s="77"/>
      <c r="E921" s="77"/>
      <c r="BA921" s="77"/>
    </row>
    <row r="922" spans="1:53" s="31" customFormat="1">
      <c r="A922" s="157"/>
      <c r="B922" s="77"/>
      <c r="C922" s="77"/>
      <c r="D922" s="77"/>
      <c r="E922" s="77"/>
      <c r="BA922" s="77"/>
    </row>
    <row r="923" spans="1:53" s="31" customFormat="1">
      <c r="A923" s="157"/>
      <c r="B923" s="77"/>
      <c r="C923" s="77"/>
      <c r="D923" s="77"/>
      <c r="E923" s="77"/>
      <c r="BA923" s="77"/>
    </row>
    <row r="924" spans="1:53" s="31" customFormat="1">
      <c r="A924" s="157"/>
      <c r="B924" s="77"/>
      <c r="C924" s="77"/>
      <c r="D924" s="77"/>
      <c r="E924" s="77"/>
      <c r="BA924" s="77"/>
    </row>
    <row r="925" spans="1:53" s="31" customFormat="1">
      <c r="A925" s="157"/>
      <c r="B925" s="77"/>
      <c r="C925" s="77"/>
      <c r="D925" s="77"/>
      <c r="E925" s="77"/>
      <c r="BA925" s="77"/>
    </row>
    <row r="926" spans="1:53" s="31" customFormat="1">
      <c r="A926" s="157"/>
      <c r="B926" s="77"/>
      <c r="C926" s="77"/>
      <c r="D926" s="77"/>
      <c r="E926" s="77"/>
      <c r="BA926" s="77"/>
    </row>
    <row r="927" spans="1:53" s="31" customFormat="1">
      <c r="A927" s="157"/>
      <c r="B927" s="77"/>
      <c r="C927" s="77"/>
      <c r="D927" s="77"/>
      <c r="E927" s="77"/>
      <c r="BA927" s="77"/>
    </row>
    <row r="928" spans="1:53" s="31" customFormat="1">
      <c r="A928" s="157"/>
      <c r="B928" s="77"/>
      <c r="C928" s="77"/>
      <c r="D928" s="77"/>
      <c r="E928" s="77"/>
      <c r="BA928" s="77"/>
    </row>
    <row r="929" spans="1:53" s="31" customFormat="1">
      <c r="A929" s="157"/>
      <c r="B929" s="77"/>
      <c r="C929" s="77"/>
      <c r="D929" s="77"/>
      <c r="E929" s="77"/>
      <c r="BA929" s="77"/>
    </row>
    <row r="930" spans="1:53" s="31" customFormat="1">
      <c r="A930" s="157"/>
      <c r="B930" s="77"/>
      <c r="C930" s="77"/>
      <c r="D930" s="77"/>
      <c r="E930" s="77"/>
      <c r="BA930" s="77"/>
    </row>
    <row r="931" spans="1:53" s="31" customFormat="1">
      <c r="A931" s="157"/>
      <c r="B931" s="77"/>
      <c r="C931" s="77"/>
      <c r="D931" s="77"/>
      <c r="E931" s="77"/>
      <c r="BA931" s="77"/>
    </row>
    <row r="932" spans="1:53" s="31" customFormat="1">
      <c r="A932" s="157"/>
      <c r="B932" s="77"/>
      <c r="C932" s="77"/>
      <c r="D932" s="77"/>
      <c r="E932" s="77"/>
      <c r="BA932" s="77"/>
    </row>
    <row r="933" spans="1:53" s="31" customFormat="1">
      <c r="A933" s="157"/>
      <c r="B933" s="77"/>
      <c r="C933" s="77"/>
      <c r="D933" s="77"/>
      <c r="E933" s="77"/>
      <c r="BA933" s="77"/>
    </row>
    <row r="934" spans="1:53" s="31" customFormat="1">
      <c r="A934" s="157"/>
      <c r="B934" s="77"/>
      <c r="C934" s="77"/>
      <c r="D934" s="77"/>
      <c r="E934" s="77"/>
      <c r="BA934" s="77"/>
    </row>
    <row r="935" spans="1:53" s="31" customFormat="1">
      <c r="A935" s="157"/>
      <c r="B935" s="77"/>
      <c r="C935" s="77"/>
      <c r="D935" s="77"/>
      <c r="E935" s="77"/>
      <c r="BA935" s="77"/>
    </row>
    <row r="936" spans="1:53" s="31" customFormat="1">
      <c r="A936" s="157"/>
      <c r="B936" s="77"/>
      <c r="C936" s="77"/>
      <c r="D936" s="77"/>
      <c r="E936" s="77"/>
      <c r="BA936" s="77"/>
    </row>
    <row r="937" spans="1:53" s="31" customFormat="1">
      <c r="A937" s="157"/>
      <c r="B937" s="77"/>
      <c r="C937" s="77"/>
      <c r="D937" s="77"/>
      <c r="E937" s="77"/>
      <c r="BA937" s="77"/>
    </row>
    <row r="938" spans="1:53" s="31" customFormat="1">
      <c r="A938" s="157"/>
      <c r="B938" s="77"/>
      <c r="C938" s="77"/>
      <c r="D938" s="77"/>
      <c r="E938" s="77"/>
      <c r="BA938" s="77"/>
    </row>
    <row r="939" spans="1:53" s="31" customFormat="1">
      <c r="A939" s="157"/>
      <c r="B939" s="77"/>
      <c r="C939" s="77"/>
      <c r="D939" s="77"/>
      <c r="E939" s="77"/>
      <c r="BA939" s="77"/>
    </row>
    <row r="940" spans="1:53" s="31" customFormat="1">
      <c r="A940" s="157"/>
      <c r="B940" s="77"/>
      <c r="C940" s="77"/>
      <c r="D940" s="77"/>
      <c r="E940" s="77"/>
      <c r="BA940" s="77"/>
    </row>
    <row r="941" spans="1:53" s="31" customFormat="1">
      <c r="A941" s="157"/>
      <c r="B941" s="77"/>
      <c r="C941" s="77"/>
      <c r="D941" s="77"/>
      <c r="E941" s="77"/>
      <c r="BA941" s="77"/>
    </row>
    <row r="942" spans="1:53" s="31" customFormat="1">
      <c r="A942" s="157"/>
      <c r="B942" s="77"/>
      <c r="C942" s="77"/>
      <c r="D942" s="77"/>
      <c r="E942" s="77"/>
      <c r="BA942" s="77"/>
    </row>
    <row r="943" spans="1:53" s="31" customFormat="1">
      <c r="A943" s="157"/>
      <c r="B943" s="77"/>
      <c r="C943" s="77"/>
      <c r="D943" s="77"/>
      <c r="E943" s="77"/>
      <c r="BA943" s="77"/>
    </row>
    <row r="944" spans="1:53" s="31" customFormat="1">
      <c r="A944" s="157"/>
      <c r="B944" s="77"/>
      <c r="C944" s="77"/>
      <c r="D944" s="77"/>
      <c r="E944" s="77"/>
      <c r="BA944" s="77"/>
    </row>
    <row r="945" spans="1:53" s="31" customFormat="1">
      <c r="A945" s="157"/>
      <c r="B945" s="77"/>
      <c r="C945" s="77"/>
      <c r="D945" s="77"/>
      <c r="E945" s="77"/>
      <c r="BA945" s="77"/>
    </row>
    <row r="946" spans="1:53" s="31" customFormat="1">
      <c r="A946" s="157"/>
      <c r="B946" s="77"/>
      <c r="C946" s="77"/>
      <c r="D946" s="77"/>
      <c r="E946" s="77"/>
      <c r="BA946" s="77"/>
    </row>
    <row r="947" spans="1:53" s="31" customFormat="1">
      <c r="A947" s="157"/>
      <c r="B947" s="77"/>
      <c r="C947" s="77"/>
      <c r="D947" s="77"/>
      <c r="E947" s="77"/>
      <c r="BA947" s="77"/>
    </row>
    <row r="948" spans="1:53" s="31" customFormat="1">
      <c r="A948" s="157"/>
      <c r="B948" s="77"/>
      <c r="C948" s="77"/>
      <c r="D948" s="77"/>
      <c r="E948" s="77"/>
      <c r="BA948" s="77"/>
    </row>
    <row r="949" spans="1:53" s="31" customFormat="1">
      <c r="A949" s="157"/>
      <c r="B949" s="77"/>
      <c r="C949" s="77"/>
      <c r="D949" s="77"/>
      <c r="E949" s="77"/>
      <c r="BA949" s="77"/>
    </row>
    <row r="950" spans="1:53" s="31" customFormat="1">
      <c r="A950" s="157"/>
      <c r="B950" s="77"/>
      <c r="C950" s="77"/>
      <c r="D950" s="77"/>
      <c r="E950" s="77"/>
      <c r="BA950" s="77"/>
    </row>
    <row r="951" spans="1:53" s="31" customFormat="1">
      <c r="A951" s="157"/>
      <c r="B951" s="77"/>
      <c r="C951" s="77"/>
      <c r="D951" s="77"/>
      <c r="E951" s="77"/>
      <c r="BA951" s="77"/>
    </row>
    <row r="952" spans="1:53" s="31" customFormat="1">
      <c r="A952" s="157"/>
      <c r="B952" s="77"/>
      <c r="C952" s="77"/>
      <c r="D952" s="77"/>
      <c r="E952" s="77"/>
      <c r="BA952" s="77"/>
    </row>
    <row r="953" spans="1:53" s="31" customFormat="1">
      <c r="A953" s="157"/>
      <c r="B953" s="77"/>
      <c r="C953" s="77"/>
      <c r="D953" s="77"/>
      <c r="E953" s="77"/>
      <c r="BA953" s="77"/>
    </row>
    <row r="954" spans="1:53" s="31" customFormat="1">
      <c r="A954" s="157"/>
      <c r="B954" s="77"/>
      <c r="C954" s="77"/>
      <c r="D954" s="77"/>
      <c r="E954" s="77"/>
      <c r="BA954" s="77"/>
    </row>
    <row r="955" spans="1:53" s="31" customFormat="1">
      <c r="A955" s="157"/>
      <c r="B955" s="77"/>
      <c r="C955" s="77"/>
      <c r="D955" s="77"/>
      <c r="E955" s="77"/>
      <c r="BA955" s="77"/>
    </row>
    <row r="956" spans="1:53" s="31" customFormat="1">
      <c r="A956" s="157"/>
      <c r="B956" s="77"/>
      <c r="C956" s="77"/>
      <c r="D956" s="77"/>
      <c r="E956" s="77"/>
      <c r="BA956" s="77"/>
    </row>
    <row r="957" spans="1:53" s="31" customFormat="1">
      <c r="A957" s="157"/>
      <c r="B957" s="77"/>
      <c r="C957" s="77"/>
      <c r="D957" s="77"/>
      <c r="E957" s="77"/>
      <c r="BA957" s="77"/>
    </row>
    <row r="958" spans="1:53" s="31" customFormat="1">
      <c r="A958" s="157"/>
      <c r="B958" s="77"/>
      <c r="C958" s="77"/>
      <c r="D958" s="77"/>
      <c r="E958" s="77"/>
      <c r="BA958" s="77"/>
    </row>
    <row r="959" spans="1:53" s="31" customFormat="1">
      <c r="A959" s="157"/>
      <c r="B959" s="77"/>
      <c r="C959" s="77"/>
      <c r="D959" s="77"/>
      <c r="E959" s="77"/>
      <c r="BA959" s="77"/>
    </row>
    <row r="960" spans="1:53" s="31" customFormat="1">
      <c r="A960" s="157"/>
      <c r="B960" s="77"/>
      <c r="C960" s="77"/>
      <c r="D960" s="77"/>
      <c r="E960" s="77"/>
      <c r="BA960" s="77"/>
    </row>
    <row r="961" spans="1:53" s="31" customFormat="1">
      <c r="A961" s="157"/>
      <c r="B961" s="77"/>
      <c r="C961" s="77"/>
      <c r="D961" s="77"/>
      <c r="E961" s="77"/>
      <c r="BA961" s="77"/>
    </row>
    <row r="962" spans="1:53" s="31" customFormat="1">
      <c r="A962" s="157"/>
      <c r="B962" s="77"/>
      <c r="C962" s="77"/>
      <c r="D962" s="77"/>
      <c r="E962" s="77"/>
      <c r="BA962" s="77"/>
    </row>
    <row r="963" spans="1:53" s="31" customFormat="1">
      <c r="A963" s="157"/>
      <c r="B963" s="77"/>
      <c r="C963" s="77"/>
      <c r="D963" s="77"/>
      <c r="E963" s="77"/>
      <c r="BA963" s="77"/>
    </row>
    <row r="964" spans="1:53" s="31" customFormat="1">
      <c r="A964" s="157"/>
      <c r="B964" s="77"/>
      <c r="C964" s="77"/>
      <c r="D964" s="77"/>
      <c r="E964" s="77"/>
      <c r="BA964" s="77"/>
    </row>
    <row r="965" spans="1:53" s="31" customFormat="1">
      <c r="A965" s="157"/>
      <c r="B965" s="77"/>
      <c r="C965" s="77"/>
      <c r="D965" s="77"/>
      <c r="E965" s="77"/>
      <c r="BA965" s="77"/>
    </row>
    <row r="966" spans="1:53" s="31" customFormat="1">
      <c r="A966" s="157"/>
      <c r="B966" s="77"/>
      <c r="C966" s="77"/>
      <c r="D966" s="77"/>
      <c r="E966" s="77"/>
      <c r="BA966" s="77"/>
    </row>
    <row r="967" spans="1:53" s="31" customFormat="1">
      <c r="A967" s="157"/>
      <c r="B967" s="77"/>
      <c r="C967" s="77"/>
      <c r="D967" s="77"/>
      <c r="E967" s="77"/>
      <c r="BA967" s="77"/>
    </row>
    <row r="968" spans="1:53" s="31" customFormat="1">
      <c r="A968" s="157"/>
      <c r="B968" s="77"/>
      <c r="C968" s="77"/>
      <c r="D968" s="77"/>
      <c r="E968" s="77"/>
      <c r="BA968" s="77"/>
    </row>
    <row r="969" spans="1:53" s="31" customFormat="1">
      <c r="A969" s="157"/>
      <c r="B969" s="77"/>
      <c r="C969" s="77"/>
      <c r="D969" s="77"/>
      <c r="E969" s="77"/>
      <c r="BA969" s="77"/>
    </row>
    <row r="970" spans="1:53" s="31" customFormat="1">
      <c r="A970" s="157"/>
      <c r="B970" s="77"/>
      <c r="C970" s="77"/>
      <c r="D970" s="77"/>
      <c r="E970" s="77"/>
      <c r="BA970" s="77"/>
    </row>
    <row r="971" spans="1:53" s="31" customFormat="1">
      <c r="A971" s="157"/>
      <c r="B971" s="77"/>
      <c r="C971" s="77"/>
      <c r="D971" s="77"/>
      <c r="E971" s="77"/>
      <c r="BA971" s="77"/>
    </row>
    <row r="972" spans="1:53" s="31" customFormat="1">
      <c r="A972" s="157"/>
      <c r="B972" s="77"/>
      <c r="C972" s="77"/>
      <c r="D972" s="77"/>
      <c r="E972" s="77"/>
      <c r="BA972" s="77"/>
    </row>
    <row r="973" spans="1:53" s="31" customFormat="1">
      <c r="A973" s="157"/>
      <c r="B973" s="77"/>
      <c r="C973" s="77"/>
      <c r="D973" s="77"/>
      <c r="E973" s="77"/>
      <c r="BA973" s="77"/>
    </row>
    <row r="974" spans="1:53" s="31" customFormat="1">
      <c r="A974" s="157"/>
      <c r="B974" s="77"/>
      <c r="C974" s="77"/>
      <c r="D974" s="77"/>
      <c r="E974" s="77"/>
      <c r="BA974" s="77"/>
    </row>
    <row r="975" spans="1:53" s="31" customFormat="1">
      <c r="A975" s="157"/>
      <c r="B975" s="77"/>
      <c r="C975" s="77"/>
      <c r="D975" s="77"/>
      <c r="E975" s="77"/>
      <c r="BA975" s="77"/>
    </row>
    <row r="976" spans="1:53" s="31" customFormat="1">
      <c r="A976" s="157"/>
      <c r="B976" s="77"/>
      <c r="C976" s="77"/>
      <c r="D976" s="77"/>
      <c r="E976" s="77"/>
      <c r="BA976" s="77"/>
    </row>
    <row r="977" spans="1:53" s="31" customFormat="1">
      <c r="A977" s="157"/>
      <c r="B977" s="77"/>
      <c r="C977" s="77"/>
      <c r="D977" s="77"/>
      <c r="E977" s="77"/>
      <c r="BA977" s="77"/>
    </row>
    <row r="978" spans="1:53" s="31" customFormat="1">
      <c r="A978" s="157"/>
      <c r="B978" s="77"/>
      <c r="C978" s="77"/>
      <c r="D978" s="77"/>
      <c r="E978" s="77"/>
      <c r="BA978" s="77"/>
    </row>
    <row r="979" spans="1:53" s="31" customFormat="1">
      <c r="A979" s="157"/>
      <c r="B979" s="77"/>
      <c r="C979" s="77"/>
      <c r="D979" s="77"/>
      <c r="E979" s="77"/>
      <c r="BA979" s="77"/>
    </row>
    <row r="980" spans="1:53" s="31" customFormat="1">
      <c r="A980" s="157"/>
      <c r="B980" s="77"/>
      <c r="C980" s="77"/>
      <c r="D980" s="77"/>
      <c r="E980" s="77"/>
      <c r="BA980" s="77"/>
    </row>
    <row r="981" spans="1:53" s="31" customFormat="1">
      <c r="A981" s="157"/>
      <c r="B981" s="77"/>
      <c r="C981" s="77"/>
      <c r="D981" s="77"/>
      <c r="E981" s="77"/>
      <c r="BA981" s="77"/>
    </row>
    <row r="982" spans="1:53" s="31" customFormat="1">
      <c r="A982" s="157"/>
      <c r="B982" s="77"/>
      <c r="C982" s="77"/>
      <c r="D982" s="77"/>
      <c r="E982" s="77"/>
      <c r="BA982" s="77"/>
    </row>
    <row r="983" spans="1:53" s="31" customFormat="1">
      <c r="A983" s="157"/>
      <c r="B983" s="77"/>
      <c r="C983" s="77"/>
      <c r="D983" s="77"/>
      <c r="E983" s="77"/>
      <c r="BA983" s="77"/>
    </row>
    <row r="984" spans="1:53" s="31" customFormat="1">
      <c r="A984" s="157"/>
      <c r="B984" s="77"/>
      <c r="C984" s="77"/>
      <c r="D984" s="77"/>
      <c r="E984" s="77"/>
      <c r="BA984" s="77"/>
    </row>
    <row r="985" spans="1:53" s="31" customFormat="1">
      <c r="A985" s="157"/>
      <c r="B985" s="77"/>
      <c r="C985" s="77"/>
      <c r="D985" s="77"/>
      <c r="E985" s="77"/>
      <c r="BA985" s="77"/>
    </row>
    <row r="986" spans="1:53" s="31" customFormat="1">
      <c r="A986" s="157"/>
      <c r="B986" s="77"/>
      <c r="C986" s="77"/>
      <c r="D986" s="77"/>
      <c r="E986" s="77"/>
      <c r="BA986" s="77"/>
    </row>
    <row r="987" spans="1:53" s="31" customFormat="1">
      <c r="A987" s="157"/>
      <c r="B987" s="77"/>
      <c r="C987" s="77"/>
      <c r="D987" s="77"/>
      <c r="E987" s="77"/>
      <c r="BA987" s="77"/>
    </row>
    <row r="988" spans="1:53" s="31" customFormat="1">
      <c r="A988" s="157"/>
      <c r="B988" s="77"/>
      <c r="C988" s="77"/>
      <c r="D988" s="77"/>
      <c r="E988" s="77"/>
      <c r="BA988" s="77"/>
    </row>
    <row r="989" spans="1:53" s="31" customFormat="1">
      <c r="A989" s="157"/>
      <c r="B989" s="77"/>
      <c r="C989" s="77"/>
      <c r="D989" s="77"/>
      <c r="E989" s="77"/>
      <c r="BA989" s="77"/>
    </row>
    <row r="990" spans="1:53" s="31" customFormat="1">
      <c r="A990" s="157"/>
      <c r="B990" s="77"/>
      <c r="C990" s="77"/>
      <c r="D990" s="77"/>
      <c r="E990" s="77"/>
      <c r="BA990" s="77"/>
    </row>
    <row r="991" spans="1:53" s="31" customFormat="1">
      <c r="A991" s="157"/>
      <c r="B991" s="77"/>
      <c r="C991" s="77"/>
      <c r="D991" s="77"/>
      <c r="E991" s="77"/>
      <c r="BA991" s="77"/>
    </row>
    <row r="992" spans="1:53" s="31" customFormat="1">
      <c r="A992" s="157"/>
      <c r="B992" s="77"/>
      <c r="C992" s="77"/>
      <c r="D992" s="77"/>
      <c r="E992" s="77"/>
      <c r="BA992" s="77"/>
    </row>
    <row r="993" spans="1:53" s="31" customFormat="1">
      <c r="A993" s="157"/>
      <c r="B993" s="77"/>
      <c r="C993" s="77"/>
      <c r="D993" s="77"/>
      <c r="E993" s="77"/>
      <c r="BA993" s="77"/>
    </row>
    <row r="994" spans="1:53" s="31" customFormat="1">
      <c r="A994" s="157"/>
      <c r="B994" s="77"/>
      <c r="C994" s="77"/>
      <c r="D994" s="77"/>
      <c r="E994" s="77"/>
      <c r="BA994" s="77"/>
    </row>
    <row r="995" spans="1:53" s="31" customFormat="1">
      <c r="A995" s="157"/>
      <c r="B995" s="77"/>
      <c r="C995" s="77"/>
      <c r="D995" s="77"/>
      <c r="E995" s="77"/>
      <c r="BA995" s="77"/>
    </row>
    <row r="996" spans="1:53" s="31" customFormat="1">
      <c r="A996" s="157"/>
      <c r="B996" s="77"/>
      <c r="C996" s="77"/>
      <c r="D996" s="77"/>
      <c r="E996" s="77"/>
      <c r="BA996" s="77"/>
    </row>
    <row r="997" spans="1:53" s="31" customFormat="1">
      <c r="A997" s="157"/>
      <c r="B997" s="77"/>
      <c r="C997" s="77"/>
      <c r="D997" s="77"/>
      <c r="E997" s="77"/>
      <c r="BA997" s="77"/>
    </row>
    <row r="998" spans="1:53" s="31" customFormat="1">
      <c r="A998" s="157"/>
      <c r="B998" s="77"/>
      <c r="C998" s="77"/>
      <c r="D998" s="77"/>
      <c r="E998" s="77"/>
      <c r="BA998" s="77"/>
    </row>
    <row r="999" spans="1:53" s="31" customFormat="1">
      <c r="A999" s="157"/>
      <c r="B999" s="77"/>
      <c r="C999" s="77"/>
      <c r="D999" s="77"/>
      <c r="E999" s="77"/>
      <c r="BA999" s="77"/>
    </row>
    <row r="1000" spans="1:53" s="31" customFormat="1">
      <c r="A1000" s="157"/>
      <c r="B1000" s="77"/>
      <c r="C1000" s="77"/>
      <c r="D1000" s="77"/>
      <c r="E1000" s="77"/>
      <c r="BA1000" s="77"/>
    </row>
    <row r="1001" spans="1:53" s="31" customFormat="1">
      <c r="A1001" s="157"/>
      <c r="B1001" s="77"/>
      <c r="C1001" s="77"/>
      <c r="D1001" s="77"/>
      <c r="E1001" s="77"/>
      <c r="BA1001" s="77"/>
    </row>
    <row r="1002" spans="1:53" s="31" customFormat="1">
      <c r="A1002" s="157"/>
      <c r="B1002" s="77"/>
      <c r="C1002" s="77"/>
      <c r="D1002" s="77"/>
      <c r="E1002" s="77"/>
      <c r="BA1002" s="77"/>
    </row>
    <row r="1003" spans="1:53" s="31" customFormat="1">
      <c r="A1003" s="157"/>
      <c r="B1003" s="77"/>
      <c r="C1003" s="77"/>
      <c r="D1003" s="77"/>
      <c r="E1003" s="77"/>
      <c r="BA1003" s="77"/>
    </row>
    <row r="1004" spans="1:53" s="31" customFormat="1">
      <c r="A1004" s="157"/>
      <c r="B1004" s="77"/>
      <c r="C1004" s="77"/>
      <c r="D1004" s="77"/>
      <c r="E1004" s="77"/>
      <c r="BA1004" s="77"/>
    </row>
    <row r="1005" spans="1:53" s="31" customFormat="1">
      <c r="A1005" s="157"/>
      <c r="B1005" s="77"/>
      <c r="C1005" s="77"/>
      <c r="D1005" s="77"/>
      <c r="E1005" s="77"/>
      <c r="BA1005" s="77"/>
    </row>
    <row r="1006" spans="1:53" s="31" customFormat="1">
      <c r="A1006" s="157"/>
      <c r="B1006" s="77"/>
      <c r="C1006" s="77"/>
      <c r="D1006" s="77"/>
      <c r="E1006" s="77"/>
      <c r="BA1006" s="77"/>
    </row>
    <row r="1007" spans="1:53" s="31" customFormat="1">
      <c r="A1007" s="157"/>
      <c r="B1007" s="77"/>
      <c r="C1007" s="77"/>
      <c r="D1007" s="77"/>
      <c r="E1007" s="77"/>
      <c r="BA1007" s="77"/>
    </row>
    <row r="1008" spans="1:53" s="31" customFormat="1">
      <c r="A1008" s="157"/>
      <c r="B1008" s="77"/>
      <c r="C1008" s="77"/>
      <c r="D1008" s="77"/>
      <c r="E1008" s="77"/>
      <c r="BA1008" s="77"/>
    </row>
    <row r="1009" spans="1:53" s="31" customFormat="1">
      <c r="A1009" s="157"/>
      <c r="B1009" s="77"/>
      <c r="C1009" s="77"/>
      <c r="D1009" s="77"/>
      <c r="E1009" s="77"/>
      <c r="BA1009" s="77"/>
    </row>
    <row r="1010" spans="1:53" s="31" customFormat="1">
      <c r="A1010" s="157"/>
      <c r="B1010" s="77"/>
      <c r="C1010" s="77"/>
      <c r="D1010" s="77"/>
      <c r="E1010" s="77"/>
      <c r="BA1010" s="77"/>
    </row>
    <row r="1011" spans="1:53" s="31" customFormat="1">
      <c r="A1011" s="157"/>
      <c r="B1011" s="77"/>
      <c r="C1011" s="77"/>
      <c r="D1011" s="77"/>
      <c r="E1011" s="77"/>
      <c r="BA1011" s="77"/>
    </row>
    <row r="1012" spans="1:53" s="31" customFormat="1">
      <c r="A1012" s="157"/>
      <c r="B1012" s="77"/>
      <c r="C1012" s="77"/>
      <c r="D1012" s="77"/>
      <c r="E1012" s="77"/>
      <c r="BA1012" s="77"/>
    </row>
    <row r="1013" spans="1:53" s="31" customFormat="1">
      <c r="A1013" s="157"/>
      <c r="B1013" s="77"/>
      <c r="C1013" s="77"/>
      <c r="D1013" s="77"/>
      <c r="E1013" s="77"/>
      <c r="BA1013" s="77"/>
    </row>
    <row r="1014" spans="1:53" s="31" customFormat="1">
      <c r="A1014" s="157"/>
      <c r="B1014" s="77"/>
      <c r="C1014" s="77"/>
      <c r="D1014" s="77"/>
      <c r="E1014" s="77"/>
      <c r="BA1014" s="77"/>
    </row>
    <row r="1015" spans="1:53" s="31" customFormat="1">
      <c r="A1015" s="157"/>
      <c r="B1015" s="77"/>
      <c r="C1015" s="77"/>
      <c r="D1015" s="77"/>
      <c r="E1015" s="77"/>
      <c r="BA1015" s="77"/>
    </row>
    <row r="1016" spans="1:53" s="31" customFormat="1">
      <c r="A1016" s="157"/>
      <c r="B1016" s="77"/>
      <c r="C1016" s="77"/>
      <c r="D1016" s="77"/>
      <c r="E1016" s="77"/>
      <c r="BA1016" s="77"/>
    </row>
    <row r="1017" spans="1:53" s="31" customFormat="1">
      <c r="A1017" s="157"/>
      <c r="B1017" s="77"/>
      <c r="C1017" s="77"/>
      <c r="D1017" s="77"/>
      <c r="E1017" s="77"/>
      <c r="BA1017" s="77"/>
    </row>
    <row r="1018" spans="1:53" s="31" customFormat="1">
      <c r="A1018" s="157"/>
      <c r="B1018" s="77"/>
      <c r="C1018" s="77"/>
      <c r="D1018" s="77"/>
      <c r="E1018" s="77"/>
      <c r="BA1018" s="77"/>
    </row>
    <row r="1019" spans="1:53" s="31" customFormat="1">
      <c r="A1019" s="157"/>
      <c r="B1019" s="77"/>
      <c r="C1019" s="77"/>
      <c r="D1019" s="77"/>
      <c r="E1019" s="77"/>
      <c r="BA1019" s="77"/>
    </row>
    <row r="1020" spans="1:53" s="31" customFormat="1">
      <c r="A1020" s="157"/>
      <c r="B1020" s="77"/>
      <c r="C1020" s="77"/>
      <c r="D1020" s="77"/>
      <c r="E1020" s="77"/>
      <c r="BA1020" s="77"/>
    </row>
    <row r="1021" spans="1:53" s="31" customFormat="1">
      <c r="A1021" s="157"/>
      <c r="B1021" s="77"/>
      <c r="C1021" s="77"/>
      <c r="D1021" s="77"/>
      <c r="E1021" s="77"/>
      <c r="BA1021" s="77"/>
    </row>
    <row r="1022" spans="1:53" s="31" customFormat="1">
      <c r="A1022" s="157"/>
      <c r="B1022" s="77"/>
      <c r="C1022" s="77"/>
      <c r="D1022" s="77"/>
      <c r="E1022" s="77"/>
      <c r="BA1022" s="77"/>
    </row>
    <row r="1023" spans="1:53" s="31" customFormat="1">
      <c r="A1023" s="157"/>
      <c r="B1023" s="77"/>
      <c r="C1023" s="77"/>
      <c r="D1023" s="77"/>
      <c r="E1023" s="77"/>
      <c r="BA1023" s="77"/>
    </row>
    <row r="1024" spans="1:53" s="31" customFormat="1">
      <c r="A1024" s="157"/>
      <c r="B1024" s="77"/>
      <c r="C1024" s="77"/>
      <c r="D1024" s="77"/>
      <c r="E1024" s="77"/>
      <c r="BA1024" s="77"/>
    </row>
    <row r="1025" spans="1:53" s="31" customFormat="1">
      <c r="A1025" s="157"/>
      <c r="B1025" s="77"/>
      <c r="C1025" s="77"/>
      <c r="D1025" s="77"/>
      <c r="E1025" s="77"/>
      <c r="BA1025" s="77"/>
    </row>
    <row r="1026" spans="1:53" s="31" customFormat="1">
      <c r="A1026" s="157"/>
      <c r="B1026" s="77"/>
      <c r="C1026" s="77"/>
      <c r="D1026" s="77"/>
      <c r="E1026" s="77"/>
      <c r="BA1026" s="77"/>
    </row>
    <row r="1027" spans="1:53" s="31" customFormat="1">
      <c r="A1027" s="157"/>
      <c r="B1027" s="77"/>
      <c r="C1027" s="77"/>
      <c r="D1027" s="77"/>
      <c r="E1027" s="77"/>
      <c r="BA1027" s="77"/>
    </row>
    <row r="1028" spans="1:53" s="31" customFormat="1">
      <c r="A1028" s="157"/>
      <c r="B1028" s="77"/>
      <c r="C1028" s="77"/>
      <c r="D1028" s="77"/>
      <c r="E1028" s="77"/>
      <c r="BA1028" s="77"/>
    </row>
    <row r="1029" spans="1:53" s="31" customFormat="1">
      <c r="A1029" s="157"/>
      <c r="B1029" s="77"/>
      <c r="C1029" s="77"/>
      <c r="D1029" s="77"/>
      <c r="E1029" s="77"/>
      <c r="BA1029" s="77"/>
    </row>
    <row r="1030" spans="1:53" s="31" customFormat="1">
      <c r="A1030" s="157"/>
      <c r="B1030" s="77"/>
      <c r="C1030" s="77"/>
      <c r="D1030" s="77"/>
      <c r="E1030" s="77"/>
      <c r="BA1030" s="77"/>
    </row>
    <row r="1031" spans="1:53" s="31" customFormat="1">
      <c r="A1031" s="157"/>
      <c r="B1031" s="77"/>
      <c r="C1031" s="77"/>
      <c r="D1031" s="77"/>
      <c r="E1031" s="77"/>
      <c r="BA1031" s="77"/>
    </row>
    <row r="1032" spans="1:53" s="31" customFormat="1">
      <c r="A1032" s="157"/>
      <c r="B1032" s="77"/>
      <c r="C1032" s="77"/>
      <c r="D1032" s="77"/>
      <c r="E1032" s="77"/>
      <c r="BA1032" s="77"/>
    </row>
    <row r="1033" spans="1:53" s="31" customFormat="1">
      <c r="A1033" s="157"/>
      <c r="B1033" s="77"/>
      <c r="C1033" s="77"/>
      <c r="D1033" s="77"/>
      <c r="E1033" s="77"/>
      <c r="BA1033" s="77"/>
    </row>
    <row r="1034" spans="1:53" s="31" customFormat="1">
      <c r="A1034" s="157"/>
      <c r="B1034" s="77"/>
      <c r="C1034" s="77"/>
      <c r="D1034" s="77"/>
      <c r="E1034" s="77"/>
      <c r="BA1034" s="77"/>
    </row>
    <row r="1035" spans="1:53" s="31" customFormat="1">
      <c r="A1035" s="157"/>
      <c r="B1035" s="77"/>
      <c r="C1035" s="77"/>
      <c r="D1035" s="77"/>
      <c r="E1035" s="77"/>
      <c r="BA1035" s="77"/>
    </row>
    <row r="1036" spans="1:53" s="31" customFormat="1">
      <c r="A1036" s="157"/>
      <c r="B1036" s="77"/>
      <c r="C1036" s="77"/>
      <c r="D1036" s="77"/>
      <c r="E1036" s="77"/>
      <c r="BA1036" s="77"/>
    </row>
    <row r="1037" spans="1:53" s="31" customFormat="1">
      <c r="A1037" s="157"/>
      <c r="B1037" s="77"/>
      <c r="C1037" s="77"/>
      <c r="D1037" s="77"/>
      <c r="E1037" s="77"/>
      <c r="BA1037" s="77"/>
    </row>
    <row r="1038" spans="1:53" s="31" customFormat="1">
      <c r="A1038" s="157"/>
      <c r="B1038" s="77"/>
      <c r="C1038" s="77"/>
      <c r="D1038" s="77"/>
      <c r="E1038" s="77"/>
      <c r="BA1038" s="77"/>
    </row>
    <row r="1039" spans="1:53" s="31" customFormat="1">
      <c r="A1039" s="157"/>
      <c r="B1039" s="77"/>
      <c r="C1039" s="77"/>
      <c r="D1039" s="77"/>
      <c r="E1039" s="77"/>
      <c r="BA1039" s="77"/>
    </row>
    <row r="1040" spans="1:53" s="31" customFormat="1">
      <c r="A1040" s="157"/>
      <c r="B1040" s="77"/>
      <c r="C1040" s="77"/>
      <c r="D1040" s="77"/>
      <c r="E1040" s="77"/>
      <c r="BA1040" s="77"/>
    </row>
    <row r="1041" spans="1:53" s="31" customFormat="1">
      <c r="A1041" s="157"/>
      <c r="B1041" s="77"/>
      <c r="C1041" s="77"/>
      <c r="D1041" s="77"/>
      <c r="E1041" s="77"/>
      <c r="BA1041" s="77"/>
    </row>
    <row r="1042" spans="1:53" s="31" customFormat="1">
      <c r="A1042" s="157"/>
      <c r="B1042" s="77"/>
      <c r="C1042" s="77"/>
      <c r="D1042" s="77"/>
      <c r="E1042" s="77"/>
      <c r="BA1042" s="77"/>
    </row>
    <row r="1043" spans="1:53" s="31" customFormat="1">
      <c r="A1043" s="157"/>
      <c r="B1043" s="77"/>
      <c r="C1043" s="77"/>
      <c r="D1043" s="77"/>
      <c r="E1043" s="77"/>
      <c r="BA1043" s="77"/>
    </row>
    <row r="1044" spans="1:53" s="31" customFormat="1">
      <c r="A1044" s="157"/>
      <c r="B1044" s="77"/>
      <c r="C1044" s="77"/>
      <c r="D1044" s="77"/>
      <c r="E1044" s="77"/>
      <c r="BA1044" s="77"/>
    </row>
    <row r="1045" spans="1:53" s="31" customFormat="1">
      <c r="A1045" s="157"/>
      <c r="B1045" s="77"/>
      <c r="C1045" s="77"/>
      <c r="D1045" s="77"/>
      <c r="E1045" s="77"/>
      <c r="BA1045" s="77"/>
    </row>
    <row r="1046" spans="1:53" s="31" customFormat="1">
      <c r="A1046" s="157"/>
      <c r="B1046" s="77"/>
      <c r="C1046" s="77"/>
      <c r="D1046" s="77"/>
      <c r="E1046" s="77"/>
      <c r="BA1046" s="77"/>
    </row>
    <row r="1047" spans="1:53" s="31" customFormat="1">
      <c r="A1047" s="157"/>
      <c r="B1047" s="77"/>
      <c r="C1047" s="77"/>
      <c r="D1047" s="77"/>
      <c r="E1047" s="77"/>
      <c r="BA1047" s="77"/>
    </row>
    <row r="1048" spans="1:53" s="31" customFormat="1">
      <c r="A1048" s="157"/>
      <c r="B1048" s="77"/>
      <c r="C1048" s="77"/>
      <c r="D1048" s="77"/>
      <c r="E1048" s="77"/>
      <c r="BA1048" s="77"/>
    </row>
    <row r="1049" spans="1:53" s="31" customFormat="1">
      <c r="A1049" s="157"/>
      <c r="B1049" s="77"/>
      <c r="C1049" s="77"/>
      <c r="D1049" s="77"/>
      <c r="E1049" s="77"/>
      <c r="BA1049" s="77"/>
    </row>
    <row r="1050" spans="1:53" s="31" customFormat="1">
      <c r="A1050" s="157"/>
      <c r="B1050" s="77"/>
      <c r="C1050" s="77"/>
      <c r="D1050" s="77"/>
      <c r="E1050" s="77"/>
      <c r="BA1050" s="77"/>
    </row>
    <row r="1051" spans="1:53" s="31" customFormat="1">
      <c r="A1051" s="157"/>
      <c r="B1051" s="77"/>
      <c r="C1051" s="77"/>
      <c r="D1051" s="77"/>
      <c r="E1051" s="77"/>
      <c r="BA1051" s="77"/>
    </row>
    <row r="1052" spans="1:53" s="31" customFormat="1">
      <c r="A1052" s="157"/>
      <c r="B1052" s="77"/>
      <c r="C1052" s="77"/>
      <c r="D1052" s="77"/>
      <c r="E1052" s="77"/>
      <c r="BA1052" s="77"/>
    </row>
    <row r="1053" spans="1:53" s="31" customFormat="1">
      <c r="A1053" s="157"/>
      <c r="B1053" s="77"/>
      <c r="C1053" s="77"/>
      <c r="D1053" s="77"/>
      <c r="E1053" s="77"/>
      <c r="BA1053" s="77"/>
    </row>
    <row r="1054" spans="1:53" s="31" customFormat="1">
      <c r="A1054" s="157"/>
      <c r="B1054" s="77"/>
      <c r="C1054" s="77"/>
      <c r="D1054" s="77"/>
      <c r="E1054" s="77"/>
      <c r="BA1054" s="77"/>
    </row>
    <row r="1055" spans="1:53" s="31" customFormat="1">
      <c r="A1055" s="157"/>
      <c r="B1055" s="77"/>
      <c r="C1055" s="77"/>
      <c r="D1055" s="77"/>
      <c r="E1055" s="77"/>
      <c r="BA1055" s="77"/>
    </row>
    <row r="1056" spans="1:53" s="31" customFormat="1">
      <c r="A1056" s="157"/>
      <c r="B1056" s="77"/>
      <c r="C1056" s="77"/>
      <c r="D1056" s="77"/>
      <c r="E1056" s="77"/>
      <c r="BA1056" s="77"/>
    </row>
    <row r="1057" spans="1:53" s="31" customFormat="1">
      <c r="A1057" s="157"/>
      <c r="B1057" s="77"/>
      <c r="C1057" s="77"/>
      <c r="D1057" s="77"/>
      <c r="E1057" s="77"/>
      <c r="BA1057" s="77"/>
    </row>
    <row r="1058" spans="1:53" s="31" customFormat="1">
      <c r="A1058" s="157"/>
      <c r="B1058" s="77"/>
      <c r="C1058" s="77"/>
      <c r="D1058" s="77"/>
      <c r="E1058" s="77"/>
      <c r="BA1058" s="77"/>
    </row>
    <row r="1059" spans="1:53" s="31" customFormat="1">
      <c r="A1059" s="157"/>
      <c r="B1059" s="77"/>
      <c r="C1059" s="77"/>
      <c r="D1059" s="77"/>
      <c r="E1059" s="77"/>
      <c r="BA1059" s="77"/>
    </row>
    <row r="1060" spans="1:53" s="31" customFormat="1">
      <c r="A1060" s="157"/>
      <c r="B1060" s="77"/>
      <c r="C1060" s="77"/>
      <c r="D1060" s="77"/>
      <c r="E1060" s="77"/>
      <c r="BA1060" s="77"/>
    </row>
    <row r="1061" spans="1:53" s="31" customFormat="1">
      <c r="A1061" s="157"/>
      <c r="B1061" s="77"/>
      <c r="C1061" s="77"/>
      <c r="D1061" s="77"/>
      <c r="E1061" s="77"/>
      <c r="BA1061" s="77"/>
    </row>
    <row r="1062" spans="1:53" s="31" customFormat="1">
      <c r="A1062" s="157"/>
      <c r="B1062" s="77"/>
      <c r="C1062" s="77"/>
      <c r="D1062" s="77"/>
      <c r="E1062" s="77"/>
      <c r="BA1062" s="77"/>
    </row>
    <row r="1063" spans="1:53" s="31" customFormat="1">
      <c r="A1063" s="157"/>
      <c r="B1063" s="77"/>
      <c r="C1063" s="77"/>
      <c r="D1063" s="77"/>
      <c r="E1063" s="77"/>
      <c r="BA1063" s="77"/>
    </row>
    <row r="1064" spans="1:53" s="31" customFormat="1">
      <c r="A1064" s="157"/>
      <c r="B1064" s="77"/>
      <c r="C1064" s="77"/>
      <c r="D1064" s="77"/>
      <c r="E1064" s="77"/>
      <c r="BA1064" s="77"/>
    </row>
    <row r="1065" spans="1:53" s="31" customFormat="1">
      <c r="A1065" s="157"/>
      <c r="B1065" s="77"/>
      <c r="C1065" s="77"/>
      <c r="D1065" s="77"/>
      <c r="E1065" s="77"/>
      <c r="BA1065" s="77"/>
    </row>
    <row r="1066" spans="1:53" s="31" customFormat="1">
      <c r="A1066" s="157"/>
      <c r="B1066" s="77"/>
      <c r="C1066" s="77"/>
      <c r="D1066" s="77"/>
      <c r="E1066" s="77"/>
      <c r="BA1066" s="77"/>
    </row>
    <row r="1067" spans="1:53" s="31" customFormat="1">
      <c r="A1067" s="157"/>
      <c r="B1067" s="77"/>
      <c r="C1067" s="77"/>
      <c r="D1067" s="77"/>
      <c r="E1067" s="77"/>
      <c r="BA1067" s="77"/>
    </row>
    <row r="1068" spans="1:53" s="31" customFormat="1">
      <c r="A1068" s="157"/>
      <c r="B1068" s="77"/>
      <c r="C1068" s="77"/>
      <c r="D1068" s="77"/>
      <c r="E1068" s="77"/>
      <c r="BA1068" s="77"/>
    </row>
    <row r="1069" spans="1:53" s="31" customFormat="1">
      <c r="A1069" s="157"/>
      <c r="B1069" s="77"/>
      <c r="C1069" s="77"/>
      <c r="D1069" s="77"/>
      <c r="E1069" s="77"/>
      <c r="BA1069" s="77"/>
    </row>
    <row r="1070" spans="1:53" s="31" customFormat="1">
      <c r="A1070" s="157"/>
      <c r="B1070" s="77"/>
      <c r="C1070" s="77"/>
      <c r="D1070" s="77"/>
      <c r="E1070" s="77"/>
      <c r="BA1070" s="77"/>
    </row>
    <row r="1071" spans="1:53" s="31" customFormat="1">
      <c r="A1071" s="157"/>
      <c r="B1071" s="77"/>
      <c r="C1071" s="77"/>
      <c r="D1071" s="77"/>
      <c r="E1071" s="77"/>
      <c r="BA1071" s="77"/>
    </row>
    <row r="1072" spans="1:53" s="31" customFormat="1">
      <c r="A1072" s="157"/>
      <c r="B1072" s="77"/>
      <c r="C1072" s="77"/>
      <c r="D1072" s="77"/>
      <c r="E1072" s="77"/>
      <c r="BA1072" s="77"/>
    </row>
    <row r="1073" spans="1:53" s="31" customFormat="1">
      <c r="A1073" s="157"/>
      <c r="B1073" s="77"/>
      <c r="C1073" s="77"/>
      <c r="D1073" s="77"/>
      <c r="E1073" s="77"/>
      <c r="BA1073" s="77"/>
    </row>
    <row r="1074" spans="1:53" s="31" customFormat="1">
      <c r="A1074" s="157"/>
      <c r="B1074" s="77"/>
      <c r="C1074" s="77"/>
      <c r="D1074" s="77"/>
      <c r="E1074" s="77"/>
      <c r="BA1074" s="77"/>
    </row>
    <row r="1075" spans="1:53" s="31" customFormat="1">
      <c r="A1075" s="157"/>
      <c r="B1075" s="77"/>
      <c r="C1075" s="77"/>
      <c r="D1075" s="77"/>
      <c r="E1075" s="77"/>
      <c r="BA1075" s="77"/>
    </row>
    <row r="1076" spans="1:53" s="31" customFormat="1">
      <c r="A1076" s="157"/>
      <c r="B1076" s="77"/>
      <c r="C1076" s="77"/>
      <c r="D1076" s="77"/>
      <c r="E1076" s="77"/>
      <c r="BA1076" s="77"/>
    </row>
    <row r="1077" spans="1:53" s="31" customFormat="1">
      <c r="A1077" s="157"/>
      <c r="B1077" s="77"/>
      <c r="C1077" s="77"/>
      <c r="D1077" s="77"/>
      <c r="E1077" s="77"/>
      <c r="BA1077" s="77"/>
    </row>
    <row r="1078" spans="1:53" s="31" customFormat="1">
      <c r="A1078" s="157"/>
      <c r="B1078" s="77"/>
      <c r="C1078" s="77"/>
      <c r="D1078" s="77"/>
      <c r="E1078" s="77"/>
      <c r="BA1078" s="77"/>
    </row>
    <row r="1079" spans="1:53" s="31" customFormat="1">
      <c r="A1079" s="157"/>
      <c r="B1079" s="77"/>
      <c r="C1079" s="77"/>
      <c r="D1079" s="77"/>
      <c r="E1079" s="77"/>
      <c r="BA1079" s="77"/>
    </row>
    <row r="1080" spans="1:53" s="31" customFormat="1">
      <c r="A1080" s="157"/>
      <c r="B1080" s="77"/>
      <c r="C1080" s="77"/>
      <c r="D1080" s="77"/>
      <c r="E1080" s="77"/>
      <c r="BA1080" s="77"/>
    </row>
    <row r="1081" spans="1:53" s="31" customFormat="1">
      <c r="A1081" s="157"/>
      <c r="B1081" s="77"/>
      <c r="C1081" s="77"/>
      <c r="D1081" s="77"/>
      <c r="E1081" s="77"/>
      <c r="BA1081" s="77"/>
    </row>
    <row r="1082" spans="1:53" s="31" customFormat="1">
      <c r="A1082" s="157"/>
      <c r="B1082" s="77"/>
      <c r="C1082" s="77"/>
      <c r="D1082" s="77"/>
      <c r="E1082" s="77"/>
      <c r="BA1082" s="77"/>
    </row>
    <row r="1083" spans="1:53" s="31" customFormat="1">
      <c r="A1083" s="157"/>
      <c r="B1083" s="77"/>
      <c r="C1083" s="77"/>
      <c r="D1083" s="77"/>
      <c r="E1083" s="77"/>
      <c r="BA1083" s="77"/>
    </row>
    <row r="1084" spans="1:53" s="31" customFormat="1">
      <c r="A1084" s="157"/>
      <c r="B1084" s="77"/>
      <c r="C1084" s="77"/>
      <c r="D1084" s="77"/>
      <c r="E1084" s="77"/>
      <c r="BA1084" s="77"/>
    </row>
    <row r="1085" spans="1:53" s="31" customFormat="1">
      <c r="A1085" s="157"/>
      <c r="B1085" s="77"/>
      <c r="C1085" s="77"/>
      <c r="D1085" s="77"/>
      <c r="E1085" s="77"/>
      <c r="BA1085" s="77"/>
    </row>
    <row r="1086" spans="1:53" s="31" customFormat="1">
      <c r="A1086" s="157"/>
      <c r="B1086" s="77"/>
      <c r="C1086" s="77"/>
      <c r="D1086" s="77"/>
      <c r="E1086" s="77"/>
      <c r="BA1086" s="77"/>
    </row>
    <row r="1087" spans="1:53" s="31" customFormat="1">
      <c r="A1087" s="157"/>
      <c r="B1087" s="77"/>
      <c r="C1087" s="77"/>
      <c r="D1087" s="77"/>
      <c r="E1087" s="77"/>
      <c r="BA1087" s="77"/>
    </row>
    <row r="1088" spans="1:53" s="31" customFormat="1">
      <c r="A1088" s="157"/>
      <c r="B1088" s="77"/>
      <c r="C1088" s="77"/>
      <c r="D1088" s="77"/>
      <c r="E1088" s="77"/>
      <c r="BA1088" s="77"/>
    </row>
    <row r="1089" spans="1:53" s="31" customFormat="1">
      <c r="A1089" s="157"/>
      <c r="B1089" s="77"/>
      <c r="C1089" s="77"/>
      <c r="D1089" s="77"/>
      <c r="E1089" s="77"/>
      <c r="BA1089" s="77"/>
    </row>
    <row r="1090" spans="1:53" s="31" customFormat="1">
      <c r="A1090" s="157"/>
      <c r="B1090" s="77"/>
      <c r="C1090" s="77"/>
      <c r="D1090" s="77"/>
      <c r="E1090" s="77"/>
      <c r="BA1090" s="77"/>
    </row>
    <row r="1091" spans="1:53" s="31" customFormat="1">
      <c r="A1091" s="157"/>
      <c r="B1091" s="77"/>
      <c r="C1091" s="77"/>
      <c r="D1091" s="77"/>
      <c r="E1091" s="77"/>
      <c r="BA1091" s="77"/>
    </row>
    <row r="1092" spans="1:53" s="31" customFormat="1">
      <c r="A1092" s="157"/>
      <c r="B1092" s="77"/>
      <c r="C1092" s="77"/>
      <c r="D1092" s="77"/>
      <c r="E1092" s="77"/>
      <c r="BA1092" s="77"/>
    </row>
    <row r="1093" spans="1:53" s="31" customFormat="1">
      <c r="A1093" s="157"/>
      <c r="B1093" s="77"/>
      <c r="C1093" s="77"/>
      <c r="D1093" s="77"/>
      <c r="E1093" s="77"/>
      <c r="BA1093" s="77"/>
    </row>
    <row r="1094" spans="1:53" s="31" customFormat="1">
      <c r="A1094" s="157"/>
      <c r="B1094" s="77"/>
      <c r="C1094" s="77"/>
      <c r="D1094" s="77"/>
      <c r="E1094" s="77"/>
      <c r="BA1094" s="77"/>
    </row>
    <row r="1095" spans="1:53" s="31" customFormat="1">
      <c r="A1095" s="157"/>
      <c r="B1095" s="77"/>
      <c r="C1095" s="77"/>
      <c r="D1095" s="77"/>
      <c r="E1095" s="77"/>
      <c r="BA1095" s="77"/>
    </row>
    <row r="1096" spans="1:53" s="31" customFormat="1">
      <c r="A1096" s="157"/>
      <c r="B1096" s="77"/>
      <c r="C1096" s="77"/>
      <c r="D1096" s="77"/>
      <c r="E1096" s="77"/>
      <c r="BA1096" s="77"/>
    </row>
    <row r="1097" spans="1:53" s="31" customFormat="1">
      <c r="A1097" s="157"/>
      <c r="B1097" s="77"/>
      <c r="C1097" s="77"/>
      <c r="D1097" s="77"/>
      <c r="E1097" s="77"/>
      <c r="BA1097" s="77"/>
    </row>
    <row r="1098" spans="1:53" s="31" customFormat="1">
      <c r="A1098" s="157"/>
      <c r="B1098" s="77"/>
      <c r="C1098" s="77"/>
      <c r="D1098" s="77"/>
      <c r="E1098" s="77"/>
      <c r="BA1098" s="77"/>
    </row>
    <row r="1099" spans="1:53" s="31" customFormat="1">
      <c r="A1099" s="157"/>
      <c r="B1099" s="77"/>
      <c r="C1099" s="77"/>
      <c r="D1099" s="77"/>
      <c r="E1099" s="77"/>
      <c r="BA1099" s="77"/>
    </row>
    <row r="1100" spans="1:53" s="31" customFormat="1">
      <c r="A1100" s="157"/>
      <c r="B1100" s="77"/>
      <c r="C1100" s="77"/>
      <c r="D1100" s="77"/>
      <c r="E1100" s="77"/>
      <c r="BA1100" s="77"/>
    </row>
    <row r="1101" spans="1:53" s="31" customFormat="1">
      <c r="A1101" s="157"/>
      <c r="B1101" s="77"/>
      <c r="C1101" s="77"/>
      <c r="D1101" s="77"/>
      <c r="E1101" s="77"/>
      <c r="BA1101" s="77"/>
    </row>
    <row r="1102" spans="1:53" s="31" customFormat="1">
      <c r="A1102" s="157"/>
      <c r="B1102" s="77"/>
      <c r="C1102" s="77"/>
      <c r="D1102" s="77"/>
      <c r="E1102" s="77"/>
      <c r="BA1102" s="77"/>
    </row>
    <row r="1103" spans="1:53" s="31" customFormat="1">
      <c r="A1103" s="157"/>
      <c r="B1103" s="77"/>
      <c r="C1103" s="77"/>
      <c r="D1103" s="77"/>
      <c r="E1103" s="77"/>
      <c r="BA1103" s="77"/>
    </row>
    <row r="1104" spans="1:53" s="31" customFormat="1">
      <c r="A1104" s="157"/>
      <c r="B1104" s="77"/>
      <c r="C1104" s="77"/>
      <c r="D1104" s="77"/>
      <c r="E1104" s="77"/>
      <c r="BA1104" s="77"/>
    </row>
    <row r="1105" spans="1:53" s="31" customFormat="1">
      <c r="A1105" s="157"/>
      <c r="B1105" s="77"/>
      <c r="C1105" s="77"/>
      <c r="D1105" s="77"/>
      <c r="E1105" s="77"/>
      <c r="BA1105" s="77"/>
    </row>
    <row r="1106" spans="1:53" s="31" customFormat="1">
      <c r="A1106" s="157"/>
      <c r="B1106" s="77"/>
      <c r="C1106" s="77"/>
      <c r="D1106" s="77"/>
      <c r="E1106" s="77"/>
      <c r="BA1106" s="77"/>
    </row>
    <row r="1107" spans="1:53" s="31" customFormat="1">
      <c r="A1107" s="157"/>
      <c r="B1107" s="77"/>
      <c r="C1107" s="77"/>
      <c r="D1107" s="77"/>
      <c r="E1107" s="77"/>
      <c r="BA1107" s="77"/>
    </row>
    <row r="1108" spans="1:53">
      <c r="B1108" s="77"/>
      <c r="C1108" s="77"/>
      <c r="F1108" s="31"/>
      <c r="G1108" s="31"/>
    </row>
    <row r="1109" spans="1:53">
      <c r="B1109" s="77"/>
      <c r="C1109" s="77"/>
      <c r="F1109" s="31"/>
      <c r="G1109" s="31"/>
    </row>
    <row r="1110" spans="1:53">
      <c r="B1110" s="77"/>
      <c r="C1110" s="77"/>
      <c r="F1110" s="31"/>
      <c r="G1110" s="31"/>
    </row>
    <row r="1111" spans="1:53">
      <c r="B1111" s="77"/>
      <c r="C1111" s="77"/>
      <c r="F1111" s="31"/>
      <c r="G1111" s="31"/>
    </row>
    <row r="1112" spans="1:53">
      <c r="B1112" s="77"/>
      <c r="C1112" s="77"/>
      <c r="F1112" s="31"/>
      <c r="G1112" s="31"/>
    </row>
    <row r="1113" spans="1:53">
      <c r="B1113" s="77"/>
      <c r="C1113" s="77"/>
      <c r="F1113" s="31"/>
      <c r="G1113" s="31"/>
    </row>
    <row r="1114" spans="1:53">
      <c r="B1114" s="77"/>
      <c r="C1114" s="77"/>
      <c r="F1114" s="31"/>
      <c r="G1114" s="31"/>
    </row>
    <row r="1115" spans="1:53">
      <c r="B1115" s="77"/>
      <c r="C1115" s="77"/>
      <c r="F1115" s="31"/>
      <c r="G1115" s="31"/>
    </row>
    <row r="1116" spans="1:53">
      <c r="B1116" s="77"/>
      <c r="C1116" s="77"/>
      <c r="F1116" s="31"/>
      <c r="G1116" s="31"/>
    </row>
    <row r="1117" spans="1:53">
      <c r="B1117" s="77"/>
      <c r="C1117" s="77"/>
      <c r="F1117" s="31"/>
      <c r="G1117" s="31"/>
    </row>
    <row r="1118" spans="1:53">
      <c r="A1118" s="77"/>
      <c r="B1118" s="77"/>
      <c r="C1118" s="77"/>
      <c r="G1118" s="31"/>
      <c r="H1118" s="77"/>
      <c r="I1118" s="77"/>
      <c r="J1118" s="77"/>
      <c r="K1118" s="77"/>
      <c r="L1118" s="77"/>
      <c r="M1118" s="77"/>
      <c r="N1118" s="77"/>
      <c r="O1118" s="77"/>
      <c r="P1118" s="77"/>
      <c r="Q1118" s="77"/>
      <c r="R1118" s="77"/>
      <c r="S1118" s="77"/>
      <c r="T1118" s="77"/>
      <c r="U1118" s="77"/>
      <c r="V1118" s="77"/>
      <c r="W1118" s="77"/>
      <c r="X1118" s="77"/>
      <c r="Y1118" s="77"/>
      <c r="Z1118" s="77"/>
      <c r="AA1118" s="77"/>
      <c r="AB1118" s="77"/>
      <c r="AC1118" s="77"/>
      <c r="AD1118" s="77"/>
      <c r="AE1118" s="77"/>
      <c r="AF1118" s="77"/>
      <c r="AG1118" s="77"/>
      <c r="AH1118" s="77"/>
      <c r="AI1118" s="77"/>
      <c r="AJ1118" s="77"/>
      <c r="AK1118" s="77"/>
      <c r="AL1118" s="77"/>
      <c r="AM1118" s="77"/>
      <c r="AN1118" s="77"/>
      <c r="AO1118" s="77"/>
      <c r="AP1118" s="77"/>
      <c r="AQ1118" s="77"/>
      <c r="AR1118" s="77"/>
      <c r="AS1118" s="77"/>
      <c r="AT1118" s="77"/>
      <c r="AU1118" s="77"/>
      <c r="AV1118" s="77"/>
      <c r="AW1118" s="77"/>
      <c r="AX1118" s="77"/>
      <c r="AY1118" s="77"/>
      <c r="AZ1118" s="77"/>
    </row>
    <row r="1119" spans="1:53">
      <c r="A1119" s="77"/>
      <c r="G1119" s="31"/>
      <c r="H1119" s="77"/>
      <c r="I1119" s="77"/>
      <c r="J1119" s="77"/>
      <c r="K1119" s="77"/>
      <c r="L1119" s="77"/>
      <c r="M1119" s="77"/>
      <c r="N1119" s="77"/>
      <c r="O1119" s="77"/>
      <c r="P1119" s="77"/>
      <c r="Q1119" s="77"/>
      <c r="R1119" s="77"/>
      <c r="S1119" s="77"/>
      <c r="T1119" s="77"/>
      <c r="U1119" s="77"/>
      <c r="V1119" s="77"/>
      <c r="W1119" s="77"/>
      <c r="X1119" s="77"/>
      <c r="Y1119" s="77"/>
      <c r="Z1119" s="77"/>
      <c r="AA1119" s="77"/>
      <c r="AB1119" s="77"/>
      <c r="AC1119" s="77"/>
      <c r="AD1119" s="77"/>
      <c r="AE1119" s="77"/>
      <c r="AF1119" s="77"/>
      <c r="AG1119" s="77"/>
      <c r="AH1119" s="77"/>
      <c r="AI1119" s="77"/>
      <c r="AJ1119" s="77"/>
      <c r="AK1119" s="77"/>
      <c r="AL1119" s="77"/>
      <c r="AM1119" s="77"/>
      <c r="AN1119" s="77"/>
      <c r="AO1119" s="77"/>
      <c r="AP1119" s="77"/>
      <c r="AQ1119" s="77"/>
      <c r="AR1119" s="77"/>
      <c r="AS1119" s="77"/>
      <c r="AT1119" s="77"/>
      <c r="AU1119" s="77"/>
      <c r="AV1119" s="77"/>
      <c r="AW1119" s="77"/>
      <c r="AX1119" s="77"/>
      <c r="AY1119" s="77"/>
      <c r="AZ1119" s="77"/>
    </row>
    <row r="1120" spans="1:53">
      <c r="A1120" s="77"/>
      <c r="G1120" s="31"/>
      <c r="H1120" s="77"/>
      <c r="I1120" s="77"/>
      <c r="J1120" s="77"/>
      <c r="K1120" s="77"/>
      <c r="L1120" s="77"/>
      <c r="M1120" s="77"/>
      <c r="N1120" s="77"/>
      <c r="O1120" s="77"/>
      <c r="P1120" s="77"/>
      <c r="Q1120" s="77"/>
      <c r="R1120" s="77"/>
      <c r="S1120" s="77"/>
      <c r="T1120" s="77"/>
      <c r="U1120" s="77"/>
      <c r="V1120" s="77"/>
      <c r="W1120" s="77"/>
      <c r="X1120" s="77"/>
      <c r="Y1120" s="77"/>
      <c r="Z1120" s="77"/>
      <c r="AA1120" s="77"/>
      <c r="AB1120" s="77"/>
      <c r="AC1120" s="77"/>
      <c r="AD1120" s="77"/>
      <c r="AE1120" s="77"/>
      <c r="AF1120" s="77"/>
      <c r="AG1120" s="77"/>
      <c r="AH1120" s="77"/>
      <c r="AI1120" s="77"/>
      <c r="AJ1120" s="77"/>
      <c r="AK1120" s="77"/>
      <c r="AL1120" s="77"/>
      <c r="AM1120" s="77"/>
      <c r="AN1120" s="77"/>
      <c r="AO1120" s="77"/>
      <c r="AP1120" s="77"/>
      <c r="AQ1120" s="77"/>
      <c r="AR1120" s="77"/>
      <c r="AS1120" s="77"/>
      <c r="AT1120" s="77"/>
      <c r="AU1120" s="77"/>
      <c r="AV1120" s="77"/>
      <c r="AW1120" s="77"/>
      <c r="AX1120" s="77"/>
      <c r="AY1120" s="77"/>
      <c r="AZ1120" s="77"/>
    </row>
    <row r="1121" spans="1:52">
      <c r="A1121" s="77"/>
      <c r="G1121" s="31"/>
      <c r="H1121" s="77"/>
      <c r="I1121" s="77"/>
      <c r="J1121" s="77"/>
      <c r="K1121" s="77"/>
      <c r="L1121" s="77"/>
      <c r="M1121" s="77"/>
      <c r="N1121" s="77"/>
      <c r="O1121" s="77"/>
      <c r="P1121" s="77"/>
      <c r="Q1121" s="77"/>
      <c r="R1121" s="77"/>
      <c r="S1121" s="77"/>
      <c r="T1121" s="77"/>
      <c r="U1121" s="77"/>
      <c r="V1121" s="77"/>
      <c r="W1121" s="77"/>
      <c r="X1121" s="77"/>
      <c r="Y1121" s="77"/>
      <c r="Z1121" s="77"/>
      <c r="AA1121" s="77"/>
      <c r="AB1121" s="77"/>
      <c r="AC1121" s="77"/>
      <c r="AD1121" s="77"/>
      <c r="AE1121" s="77"/>
      <c r="AF1121" s="77"/>
      <c r="AG1121" s="77"/>
      <c r="AH1121" s="77"/>
      <c r="AI1121" s="77"/>
      <c r="AJ1121" s="77"/>
      <c r="AK1121" s="77"/>
      <c r="AL1121" s="77"/>
      <c r="AM1121" s="77"/>
      <c r="AN1121" s="77"/>
      <c r="AO1121" s="77"/>
      <c r="AP1121" s="77"/>
      <c r="AQ1121" s="77"/>
      <c r="AR1121" s="77"/>
      <c r="AS1121" s="77"/>
      <c r="AT1121" s="77"/>
      <c r="AU1121" s="77"/>
      <c r="AV1121" s="77"/>
      <c r="AW1121" s="77"/>
      <c r="AX1121" s="77"/>
      <c r="AY1121" s="77"/>
      <c r="AZ1121" s="77"/>
    </row>
    <row r="1122" spans="1:52">
      <c r="A1122" s="77"/>
      <c r="G1122" s="31"/>
      <c r="H1122" s="77"/>
      <c r="I1122" s="77"/>
      <c r="J1122" s="77"/>
      <c r="K1122" s="77"/>
      <c r="L1122" s="77"/>
      <c r="M1122" s="77"/>
      <c r="N1122" s="77"/>
      <c r="O1122" s="77"/>
      <c r="P1122" s="77"/>
      <c r="Q1122" s="77"/>
      <c r="R1122" s="77"/>
      <c r="S1122" s="77"/>
      <c r="T1122" s="77"/>
      <c r="U1122" s="77"/>
      <c r="V1122" s="77"/>
      <c r="W1122" s="77"/>
      <c r="X1122" s="77"/>
      <c r="Y1122" s="77"/>
      <c r="Z1122" s="77"/>
      <c r="AA1122" s="77"/>
      <c r="AB1122" s="77"/>
      <c r="AC1122" s="77"/>
      <c r="AD1122" s="77"/>
      <c r="AE1122" s="77"/>
      <c r="AF1122" s="77"/>
      <c r="AG1122" s="77"/>
      <c r="AH1122" s="77"/>
      <c r="AI1122" s="77"/>
      <c r="AJ1122" s="77"/>
      <c r="AK1122" s="77"/>
      <c r="AL1122" s="77"/>
      <c r="AM1122" s="77"/>
      <c r="AN1122" s="77"/>
      <c r="AO1122" s="77"/>
      <c r="AP1122" s="77"/>
      <c r="AQ1122" s="77"/>
      <c r="AR1122" s="77"/>
      <c r="AS1122" s="77"/>
      <c r="AT1122" s="77"/>
      <c r="AU1122" s="77"/>
      <c r="AV1122" s="77"/>
      <c r="AW1122" s="77"/>
      <c r="AX1122" s="77"/>
      <c r="AY1122" s="77"/>
      <c r="AZ1122" s="77"/>
    </row>
    <row r="1123" spans="1:52">
      <c r="A1123" s="77"/>
      <c r="G1123" s="31"/>
      <c r="H1123" s="77"/>
      <c r="I1123" s="77"/>
      <c r="J1123" s="77"/>
      <c r="K1123" s="77"/>
      <c r="L1123" s="77"/>
      <c r="M1123" s="77"/>
      <c r="N1123" s="77"/>
      <c r="O1123" s="77"/>
      <c r="P1123" s="77"/>
      <c r="Q1123" s="77"/>
      <c r="R1123" s="77"/>
      <c r="S1123" s="77"/>
      <c r="T1123" s="77"/>
      <c r="U1123" s="77"/>
      <c r="V1123" s="77"/>
      <c r="W1123" s="77"/>
      <c r="X1123" s="77"/>
      <c r="Y1123" s="77"/>
      <c r="Z1123" s="77"/>
      <c r="AA1123" s="77"/>
      <c r="AB1123" s="77"/>
      <c r="AC1123" s="77"/>
      <c r="AD1123" s="77"/>
      <c r="AE1123" s="77"/>
      <c r="AF1123" s="77"/>
      <c r="AG1123" s="77"/>
      <c r="AH1123" s="77"/>
      <c r="AI1123" s="77"/>
      <c r="AJ1123" s="77"/>
      <c r="AK1123" s="77"/>
      <c r="AL1123" s="77"/>
      <c r="AM1123" s="77"/>
      <c r="AN1123" s="77"/>
      <c r="AO1123" s="77"/>
      <c r="AP1123" s="77"/>
      <c r="AQ1123" s="77"/>
      <c r="AR1123" s="77"/>
      <c r="AS1123" s="77"/>
      <c r="AT1123" s="77"/>
      <c r="AU1123" s="77"/>
      <c r="AV1123" s="77"/>
      <c r="AW1123" s="77"/>
      <c r="AX1123" s="77"/>
      <c r="AY1123" s="77"/>
      <c r="AZ1123" s="77"/>
    </row>
    <row r="1124" spans="1:52">
      <c r="A1124" s="77"/>
      <c r="G1124" s="31"/>
      <c r="H1124" s="77"/>
      <c r="I1124" s="77"/>
      <c r="J1124" s="77"/>
      <c r="K1124" s="77"/>
      <c r="L1124" s="77"/>
      <c r="M1124" s="77"/>
      <c r="N1124" s="77"/>
      <c r="O1124" s="77"/>
      <c r="P1124" s="77"/>
      <c r="Q1124" s="77"/>
      <c r="R1124" s="77"/>
      <c r="S1124" s="77"/>
      <c r="T1124" s="77"/>
      <c r="U1124" s="77"/>
      <c r="V1124" s="77"/>
      <c r="W1124" s="77"/>
      <c r="X1124" s="77"/>
      <c r="Y1124" s="77"/>
      <c r="Z1124" s="77"/>
      <c r="AA1124" s="77"/>
      <c r="AB1124" s="77"/>
      <c r="AC1124" s="77"/>
      <c r="AD1124" s="77"/>
      <c r="AE1124" s="77"/>
      <c r="AF1124" s="77"/>
      <c r="AG1124" s="77"/>
      <c r="AH1124" s="77"/>
      <c r="AI1124" s="77"/>
      <c r="AJ1124" s="77"/>
      <c r="AK1124" s="77"/>
      <c r="AL1124" s="77"/>
      <c r="AM1124" s="77"/>
      <c r="AN1124" s="77"/>
      <c r="AO1124" s="77"/>
      <c r="AP1124" s="77"/>
      <c r="AQ1124" s="77"/>
      <c r="AR1124" s="77"/>
      <c r="AS1124" s="77"/>
      <c r="AT1124" s="77"/>
      <c r="AU1124" s="77"/>
      <c r="AV1124" s="77"/>
      <c r="AW1124" s="77"/>
      <c r="AX1124" s="77"/>
      <c r="AY1124" s="77"/>
      <c r="AZ1124" s="77"/>
    </row>
    <row r="1125" spans="1:52">
      <c r="A1125" s="77"/>
      <c r="G1125" s="31"/>
      <c r="H1125" s="77"/>
      <c r="I1125" s="77"/>
      <c r="J1125" s="77"/>
      <c r="K1125" s="77"/>
      <c r="L1125" s="77"/>
      <c r="M1125" s="77"/>
      <c r="N1125" s="77"/>
      <c r="O1125" s="77"/>
      <c r="P1125" s="77"/>
      <c r="Q1125" s="77"/>
      <c r="R1125" s="77"/>
      <c r="S1125" s="77"/>
      <c r="T1125" s="77"/>
      <c r="U1125" s="77"/>
      <c r="V1125" s="77"/>
      <c r="W1125" s="77"/>
      <c r="X1125" s="77"/>
      <c r="Y1125" s="77"/>
      <c r="Z1125" s="77"/>
      <c r="AA1125" s="77"/>
      <c r="AB1125" s="77"/>
      <c r="AC1125" s="77"/>
      <c r="AD1125" s="77"/>
      <c r="AE1125" s="77"/>
      <c r="AF1125" s="77"/>
      <c r="AG1125" s="77"/>
      <c r="AH1125" s="77"/>
      <c r="AI1125" s="77"/>
      <c r="AJ1125" s="77"/>
      <c r="AK1125" s="77"/>
      <c r="AL1125" s="77"/>
      <c r="AM1125" s="77"/>
      <c r="AN1125" s="77"/>
      <c r="AO1125" s="77"/>
      <c r="AP1125" s="77"/>
      <c r="AQ1125" s="77"/>
      <c r="AR1125" s="77"/>
      <c r="AS1125" s="77"/>
      <c r="AT1125" s="77"/>
      <c r="AU1125" s="77"/>
      <c r="AV1125" s="77"/>
      <c r="AW1125" s="77"/>
      <c r="AX1125" s="77"/>
      <c r="AY1125" s="77"/>
      <c r="AZ1125" s="77"/>
    </row>
  </sheetData>
  <sortState ref="A121:AY123">
    <sortCondition ref="D121:D123"/>
    <sortCondition ref="B121:B123"/>
  </sortState>
  <mergeCells count="34">
    <mergeCell ref="H58:O58"/>
    <mergeCell ref="H59:O59"/>
    <mergeCell ref="H48:O48"/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H49:O49"/>
    <mergeCell ref="AV6:AW6"/>
    <mergeCell ref="AX6:AY6"/>
    <mergeCell ref="AF6:AG6"/>
    <mergeCell ref="AI6:AJ6"/>
    <mergeCell ref="AK6:AL6"/>
    <mergeCell ref="AM6:AN6"/>
    <mergeCell ref="AO6:AP6"/>
    <mergeCell ref="AR6:AS6"/>
    <mergeCell ref="U6:V6"/>
    <mergeCell ref="W6:X6"/>
    <mergeCell ref="Z6:AA6"/>
    <mergeCell ref="AB6:AC6"/>
    <mergeCell ref="AT6:AU6"/>
    <mergeCell ref="H173:O173"/>
    <mergeCell ref="H174:I174"/>
    <mergeCell ref="J174:K174"/>
    <mergeCell ref="L174:M174"/>
    <mergeCell ref="N174:O174"/>
  </mergeCells>
  <pageMargins left="0.38593749999999999" right="0.7" top="0.75" bottom="0.75" header="0.3" footer="0.3"/>
  <pageSetup paperSize="5" scale="49" fitToHeight="0" orientation="landscape" r:id="rId1"/>
  <headerFooter>
    <oddFooter>&amp;R&amp;P</oddFooter>
  </headerFooter>
  <rowBreaks count="2" manualBreakCount="2">
    <brk id="81" max="14" man="1"/>
    <brk id="153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1028"/>
  <sheetViews>
    <sheetView zoomScale="90" zoomScaleNormal="9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E67" sqref="E67"/>
    </sheetView>
  </sheetViews>
  <sheetFormatPr defaultColWidth="9.140625" defaultRowHeight="12.75"/>
  <cols>
    <col min="1" max="1" width="11.140625" style="157" customWidth="1"/>
    <col min="2" max="2" width="8.42578125" style="118" customWidth="1"/>
    <col min="3" max="3" width="10.7109375" style="148" customWidth="1"/>
    <col min="4" max="4" width="11.42578125" style="77" customWidth="1"/>
    <col min="5" max="5" width="77.5703125" style="77" customWidth="1"/>
    <col min="6" max="6" width="95.5703125" style="149" customWidth="1"/>
    <col min="7" max="7" width="52.28515625" style="149" customWidth="1"/>
    <col min="8" max="15" width="8.7109375" style="31" customWidth="1"/>
    <col min="16" max="16" width="2.28515625" style="31" customWidth="1"/>
    <col min="17" max="24" width="8.7109375" style="31" customWidth="1"/>
    <col min="25" max="25" width="2.28515625" style="31" customWidth="1"/>
    <col min="26" max="33" width="8.7109375" style="31" customWidth="1"/>
    <col min="34" max="34" width="2.28515625" style="31" customWidth="1"/>
    <col min="35" max="42" width="8.7109375" style="31" customWidth="1"/>
    <col min="43" max="43" width="2.28515625" style="31" customWidth="1"/>
    <col min="44" max="51" width="8.7109375" style="31" customWidth="1"/>
    <col min="52" max="52" width="9.140625" style="31"/>
    <col min="53" max="16384" width="9.140625" style="77"/>
  </cols>
  <sheetData>
    <row r="1" spans="1:51">
      <c r="A1" s="115"/>
      <c r="B1" s="81"/>
      <c r="C1" s="81"/>
      <c r="D1" s="81"/>
      <c r="E1" s="81"/>
      <c r="F1" s="116" t="str">
        <f>+'Measures '!F1</f>
        <v>Measures Affecting Revenue and Tax Administration - 2024 Regular Session</v>
      </c>
      <c r="G1" s="117"/>
    </row>
    <row r="2" spans="1:51">
      <c r="A2" s="115"/>
      <c r="B2" s="81"/>
      <c r="C2" s="81"/>
      <c r="D2" s="81"/>
      <c r="E2" s="81"/>
      <c r="F2" s="116" t="s">
        <v>9</v>
      </c>
      <c r="G2" s="117"/>
    </row>
    <row r="3" spans="1:51">
      <c r="A3" s="115"/>
      <c r="B3" s="84"/>
      <c r="C3" s="84"/>
      <c r="D3" s="84"/>
      <c r="E3" s="84"/>
      <c r="F3" s="116" t="s">
        <v>331</v>
      </c>
      <c r="G3" s="117"/>
    </row>
    <row r="4" spans="1:51">
      <c r="A4" s="118"/>
      <c r="B4" s="77"/>
      <c r="C4" s="77"/>
      <c r="F4" s="255" t="s">
        <v>334</v>
      </c>
      <c r="G4" s="77"/>
      <c r="P4" s="87"/>
      <c r="Y4" s="87"/>
      <c r="AH4" s="87"/>
      <c r="AQ4" s="87"/>
    </row>
    <row r="5" spans="1:51">
      <c r="A5" s="119"/>
      <c r="B5" s="120"/>
      <c r="C5" s="121"/>
      <c r="D5" s="121"/>
      <c r="E5" s="121"/>
      <c r="F5" s="122"/>
      <c r="G5" s="121"/>
      <c r="H5" s="261" t="str">
        <f>'Measures '!H5:O5</f>
        <v>FY 24-25</v>
      </c>
      <c r="I5" s="262"/>
      <c r="J5" s="262"/>
      <c r="K5" s="262"/>
      <c r="L5" s="262"/>
      <c r="M5" s="262"/>
      <c r="N5" s="262"/>
      <c r="O5" s="263"/>
      <c r="P5" s="88"/>
      <c r="Q5" s="261" t="str">
        <f>'Measures '!Q5:X5</f>
        <v>FY 25-26</v>
      </c>
      <c r="R5" s="262"/>
      <c r="S5" s="262"/>
      <c r="T5" s="262"/>
      <c r="U5" s="262"/>
      <c r="V5" s="262"/>
      <c r="W5" s="262"/>
      <c r="X5" s="263"/>
      <c r="Y5" s="200"/>
      <c r="Z5" s="261" t="str">
        <f>'Measures '!Z5:AG5</f>
        <v>FY 26-27</v>
      </c>
      <c r="AA5" s="262"/>
      <c r="AB5" s="262"/>
      <c r="AC5" s="262"/>
      <c r="AD5" s="262"/>
      <c r="AE5" s="262"/>
      <c r="AF5" s="262"/>
      <c r="AG5" s="263"/>
      <c r="AH5" s="200"/>
      <c r="AI5" s="261" t="str">
        <f>'Measures '!AI5:AP5</f>
        <v>FY 27-28</v>
      </c>
      <c r="AJ5" s="262"/>
      <c r="AK5" s="262"/>
      <c r="AL5" s="262"/>
      <c r="AM5" s="262"/>
      <c r="AN5" s="262"/>
      <c r="AO5" s="262"/>
      <c r="AP5" s="263"/>
      <c r="AQ5" s="92"/>
      <c r="AR5" s="261" t="str">
        <f>'Measures '!AR5:AY5</f>
        <v>FY 28-29</v>
      </c>
      <c r="AS5" s="262"/>
      <c r="AT5" s="262"/>
      <c r="AU5" s="262"/>
      <c r="AV5" s="262"/>
      <c r="AW5" s="262"/>
      <c r="AX5" s="262"/>
      <c r="AY5" s="263"/>
    </row>
    <row r="6" spans="1:51">
      <c r="A6" s="114" t="s">
        <v>12</v>
      </c>
      <c r="B6" s="199" t="s">
        <v>10</v>
      </c>
      <c r="C6" s="123"/>
      <c r="D6" s="123"/>
      <c r="E6" s="123"/>
      <c r="F6" s="123"/>
      <c r="G6" s="123"/>
      <c r="H6" s="264" t="s">
        <v>3</v>
      </c>
      <c r="I6" s="265"/>
      <c r="J6" s="264" t="s">
        <v>4</v>
      </c>
      <c r="K6" s="265"/>
      <c r="L6" s="264" t="s">
        <v>15</v>
      </c>
      <c r="M6" s="265"/>
      <c r="N6" s="264" t="s">
        <v>5</v>
      </c>
      <c r="O6" s="265"/>
      <c r="P6" s="89"/>
      <c r="Q6" s="264" t="s">
        <v>3</v>
      </c>
      <c r="R6" s="265"/>
      <c r="S6" s="264" t="s">
        <v>4</v>
      </c>
      <c r="T6" s="265"/>
      <c r="U6" s="264" t="s">
        <v>15</v>
      </c>
      <c r="V6" s="265"/>
      <c r="W6" s="264" t="s">
        <v>5</v>
      </c>
      <c r="X6" s="265"/>
      <c r="Y6" s="89"/>
      <c r="Z6" s="264" t="s">
        <v>3</v>
      </c>
      <c r="AA6" s="265"/>
      <c r="AB6" s="264" t="s">
        <v>4</v>
      </c>
      <c r="AC6" s="265"/>
      <c r="AD6" s="264" t="s">
        <v>15</v>
      </c>
      <c r="AE6" s="265"/>
      <c r="AF6" s="264" t="s">
        <v>5</v>
      </c>
      <c r="AG6" s="265"/>
      <c r="AH6" s="89"/>
      <c r="AI6" s="264" t="s">
        <v>3</v>
      </c>
      <c r="AJ6" s="265"/>
      <c r="AK6" s="264" t="s">
        <v>4</v>
      </c>
      <c r="AL6" s="265"/>
      <c r="AM6" s="264" t="s">
        <v>15</v>
      </c>
      <c r="AN6" s="265"/>
      <c r="AO6" s="264" t="s">
        <v>5</v>
      </c>
      <c r="AP6" s="265"/>
      <c r="AQ6" s="89"/>
      <c r="AR6" s="264" t="s">
        <v>3</v>
      </c>
      <c r="AS6" s="265"/>
      <c r="AT6" s="264" t="s">
        <v>4</v>
      </c>
      <c r="AU6" s="265"/>
      <c r="AV6" s="264" t="s">
        <v>15</v>
      </c>
      <c r="AW6" s="265"/>
      <c r="AX6" s="264" t="s">
        <v>16</v>
      </c>
      <c r="AY6" s="265"/>
    </row>
    <row r="7" spans="1:51" s="31" customFormat="1">
      <c r="A7" s="91" t="s">
        <v>13</v>
      </c>
      <c r="B7" s="90" t="s">
        <v>11</v>
      </c>
      <c r="C7" s="91" t="s">
        <v>0</v>
      </c>
      <c r="D7" s="91" t="s">
        <v>6</v>
      </c>
      <c r="E7" s="91" t="s">
        <v>14</v>
      </c>
      <c r="F7" s="91" t="s">
        <v>1</v>
      </c>
      <c r="G7" s="91" t="s">
        <v>90</v>
      </c>
      <c r="H7" s="92" t="s">
        <v>2</v>
      </c>
      <c r="I7" s="92" t="s">
        <v>8</v>
      </c>
      <c r="J7" s="92" t="s">
        <v>2</v>
      </c>
      <c r="K7" s="92" t="s">
        <v>8</v>
      </c>
      <c r="L7" s="92" t="s">
        <v>2</v>
      </c>
      <c r="M7" s="92" t="s">
        <v>8</v>
      </c>
      <c r="N7" s="92" t="s">
        <v>2</v>
      </c>
      <c r="O7" s="92" t="s">
        <v>8</v>
      </c>
      <c r="P7" s="89"/>
      <c r="Q7" s="92" t="s">
        <v>2</v>
      </c>
      <c r="R7" s="92" t="s">
        <v>8</v>
      </c>
      <c r="S7" s="92" t="s">
        <v>2</v>
      </c>
      <c r="T7" s="92" t="s">
        <v>8</v>
      </c>
      <c r="U7" s="92" t="s">
        <v>2</v>
      </c>
      <c r="V7" s="92" t="s">
        <v>8</v>
      </c>
      <c r="W7" s="92" t="s">
        <v>2</v>
      </c>
      <c r="X7" s="92" t="s">
        <v>8</v>
      </c>
      <c r="Y7" s="89"/>
      <c r="Z7" s="92" t="s">
        <v>2</v>
      </c>
      <c r="AA7" s="92" t="s">
        <v>8</v>
      </c>
      <c r="AB7" s="92" t="s">
        <v>2</v>
      </c>
      <c r="AC7" s="92" t="s">
        <v>8</v>
      </c>
      <c r="AD7" s="92" t="s">
        <v>2</v>
      </c>
      <c r="AE7" s="92" t="s">
        <v>8</v>
      </c>
      <c r="AF7" s="92" t="s">
        <v>2</v>
      </c>
      <c r="AG7" s="92" t="s">
        <v>8</v>
      </c>
      <c r="AH7" s="89"/>
      <c r="AI7" s="92" t="s">
        <v>2</v>
      </c>
      <c r="AJ7" s="92" t="s">
        <v>8</v>
      </c>
      <c r="AK7" s="92" t="s">
        <v>2</v>
      </c>
      <c r="AL7" s="92" t="s">
        <v>8</v>
      </c>
      <c r="AM7" s="92" t="s">
        <v>2</v>
      </c>
      <c r="AN7" s="92" t="s">
        <v>8</v>
      </c>
      <c r="AO7" s="92" t="s">
        <v>2</v>
      </c>
      <c r="AP7" s="92" t="s">
        <v>8</v>
      </c>
      <c r="AQ7" s="89"/>
      <c r="AR7" s="92" t="s">
        <v>2</v>
      </c>
      <c r="AS7" s="92" t="s">
        <v>8</v>
      </c>
      <c r="AT7" s="92" t="s">
        <v>2</v>
      </c>
      <c r="AU7" s="92" t="s">
        <v>8</v>
      </c>
      <c r="AV7" s="92" t="s">
        <v>2</v>
      </c>
      <c r="AW7" s="92" t="s">
        <v>8</v>
      </c>
      <c r="AX7" s="92" t="s">
        <v>2</v>
      </c>
      <c r="AY7" s="92" t="s">
        <v>8</v>
      </c>
    </row>
    <row r="8" spans="1:51" s="31" customFormat="1">
      <c r="A8" s="240" t="s">
        <v>177</v>
      </c>
      <c r="B8" s="184">
        <v>608</v>
      </c>
      <c r="C8" s="187">
        <v>45460</v>
      </c>
      <c r="D8" s="243" t="s">
        <v>237</v>
      </c>
      <c r="E8" s="240" t="s">
        <v>252</v>
      </c>
      <c r="F8" s="182" t="s">
        <v>236</v>
      </c>
      <c r="G8" s="182" t="s">
        <v>46</v>
      </c>
      <c r="H8" s="83">
        <v>-26.9</v>
      </c>
      <c r="I8" s="199">
        <v>-29</v>
      </c>
      <c r="J8" s="83">
        <v>0</v>
      </c>
      <c r="K8" s="199">
        <v>0</v>
      </c>
      <c r="L8" s="83">
        <v>26.9</v>
      </c>
      <c r="M8" s="199">
        <v>29</v>
      </c>
      <c r="N8" s="83">
        <v>0</v>
      </c>
      <c r="O8" s="199">
        <v>0</v>
      </c>
      <c r="P8" s="198"/>
      <c r="Q8" s="83">
        <v>-29.3</v>
      </c>
      <c r="R8" s="199">
        <v>-29.3</v>
      </c>
      <c r="S8" s="83">
        <v>0</v>
      </c>
      <c r="T8" s="199">
        <v>0</v>
      </c>
      <c r="U8" s="83">
        <v>29.3</v>
      </c>
      <c r="V8" s="199">
        <v>29.3</v>
      </c>
      <c r="W8" s="83">
        <v>0</v>
      </c>
      <c r="X8" s="199">
        <v>0</v>
      </c>
      <c r="Y8" s="198"/>
      <c r="Z8" s="83">
        <v>-29.5</v>
      </c>
      <c r="AA8" s="199">
        <v>-29.5</v>
      </c>
      <c r="AB8" s="83">
        <v>0</v>
      </c>
      <c r="AC8" s="199">
        <v>0</v>
      </c>
      <c r="AD8" s="83">
        <v>29.5</v>
      </c>
      <c r="AE8" s="199">
        <v>29.5</v>
      </c>
      <c r="AF8" s="83">
        <v>0</v>
      </c>
      <c r="AG8" s="199">
        <v>0</v>
      </c>
      <c r="AH8" s="198"/>
      <c r="AI8" s="83">
        <v>-29.6</v>
      </c>
      <c r="AJ8" s="199">
        <v>-29.6</v>
      </c>
      <c r="AK8" s="83">
        <v>0</v>
      </c>
      <c r="AL8" s="199">
        <v>0</v>
      </c>
      <c r="AM8" s="83">
        <v>29.6</v>
      </c>
      <c r="AN8" s="199">
        <v>29.6</v>
      </c>
      <c r="AO8" s="83">
        <v>0</v>
      </c>
      <c r="AP8" s="199">
        <v>0</v>
      </c>
      <c r="AQ8" s="198"/>
      <c r="AR8" s="83">
        <v>-29.8</v>
      </c>
      <c r="AS8" s="199">
        <v>-29.8</v>
      </c>
      <c r="AT8" s="83">
        <v>0</v>
      </c>
      <c r="AU8" s="199">
        <v>0</v>
      </c>
      <c r="AV8" s="83">
        <v>29.8</v>
      </c>
      <c r="AW8" s="199">
        <v>29.8</v>
      </c>
      <c r="AX8" s="83">
        <v>0</v>
      </c>
      <c r="AY8" s="199">
        <v>0</v>
      </c>
    </row>
    <row r="9" spans="1:51" s="31" customFormat="1">
      <c r="A9" s="182" t="s">
        <v>119</v>
      </c>
      <c r="B9" s="184">
        <v>671</v>
      </c>
      <c r="C9" s="187">
        <v>45460</v>
      </c>
      <c r="D9" s="243" t="s">
        <v>142</v>
      </c>
      <c r="E9" s="182" t="s">
        <v>158</v>
      </c>
      <c r="F9" s="182" t="s">
        <v>239</v>
      </c>
      <c r="G9" s="182" t="s">
        <v>46</v>
      </c>
      <c r="H9" s="83" t="s">
        <v>21</v>
      </c>
      <c r="I9" s="199" t="s">
        <v>21</v>
      </c>
      <c r="J9" s="83" t="s">
        <v>21</v>
      </c>
      <c r="K9" s="199" t="s">
        <v>21</v>
      </c>
      <c r="L9" s="83">
        <v>0.1</v>
      </c>
      <c r="M9" s="199">
        <v>0.1</v>
      </c>
      <c r="N9" s="83">
        <v>0.1</v>
      </c>
      <c r="O9" s="199">
        <v>0.1</v>
      </c>
      <c r="P9" s="198"/>
      <c r="Q9" s="83" t="s">
        <v>21</v>
      </c>
      <c r="R9" s="199" t="s">
        <v>21</v>
      </c>
      <c r="S9" s="83" t="s">
        <v>21</v>
      </c>
      <c r="T9" s="199" t="s">
        <v>21</v>
      </c>
      <c r="U9" s="83">
        <v>0.1</v>
      </c>
      <c r="V9" s="199">
        <v>0.1</v>
      </c>
      <c r="W9" s="83">
        <v>0.1</v>
      </c>
      <c r="X9" s="199">
        <v>0.1</v>
      </c>
      <c r="Y9" s="198"/>
      <c r="Z9" s="83" t="s">
        <v>21</v>
      </c>
      <c r="AA9" s="199" t="s">
        <v>21</v>
      </c>
      <c r="AB9" s="83" t="s">
        <v>21</v>
      </c>
      <c r="AC9" s="199" t="s">
        <v>21</v>
      </c>
      <c r="AD9" s="83">
        <v>0.1</v>
      </c>
      <c r="AE9" s="199">
        <v>0.1</v>
      </c>
      <c r="AF9" s="83">
        <v>0.1</v>
      </c>
      <c r="AG9" s="199">
        <v>0.1</v>
      </c>
      <c r="AH9" s="198"/>
      <c r="AI9" s="83" t="s">
        <v>21</v>
      </c>
      <c r="AJ9" s="199" t="s">
        <v>21</v>
      </c>
      <c r="AK9" s="83" t="s">
        <v>21</v>
      </c>
      <c r="AL9" s="199" t="s">
        <v>21</v>
      </c>
      <c r="AM9" s="83">
        <v>0.1</v>
      </c>
      <c r="AN9" s="199">
        <v>0.1</v>
      </c>
      <c r="AO9" s="83">
        <v>0.1</v>
      </c>
      <c r="AP9" s="199">
        <v>0.1</v>
      </c>
      <c r="AQ9" s="198"/>
      <c r="AR9" s="83" t="s">
        <v>21</v>
      </c>
      <c r="AS9" s="199" t="s">
        <v>21</v>
      </c>
      <c r="AT9" s="83" t="s">
        <v>21</v>
      </c>
      <c r="AU9" s="199" t="s">
        <v>21</v>
      </c>
      <c r="AV9" s="83">
        <v>0.1</v>
      </c>
      <c r="AW9" s="199">
        <v>0.1</v>
      </c>
      <c r="AX9" s="83">
        <v>0.1</v>
      </c>
      <c r="AY9" s="199">
        <v>0.1</v>
      </c>
    </row>
    <row r="10" spans="1:51" s="31" customFormat="1">
      <c r="A10" s="182"/>
      <c r="B10" s="184"/>
      <c r="C10" s="187"/>
      <c r="D10" s="243"/>
      <c r="E10" s="182"/>
      <c r="F10" s="182"/>
      <c r="G10" s="176" t="s">
        <v>5</v>
      </c>
      <c r="H10" s="178">
        <f t="shared" ref="H10:O10" si="0">SUM(H8:H9)</f>
        <v>-26.9</v>
      </c>
      <c r="I10" s="168">
        <f t="shared" si="0"/>
        <v>-29</v>
      </c>
      <c r="J10" s="178">
        <f t="shared" si="0"/>
        <v>0</v>
      </c>
      <c r="K10" s="168">
        <f t="shared" si="0"/>
        <v>0</v>
      </c>
      <c r="L10" s="178">
        <f t="shared" si="0"/>
        <v>27</v>
      </c>
      <c r="M10" s="168">
        <f t="shared" si="0"/>
        <v>29.1</v>
      </c>
      <c r="N10" s="178">
        <f t="shared" si="0"/>
        <v>0.1</v>
      </c>
      <c r="O10" s="168">
        <f t="shared" si="0"/>
        <v>0.1</v>
      </c>
      <c r="P10" s="178"/>
      <c r="Q10" s="178">
        <f t="shared" ref="Q10:X10" si="1">SUM(Q8:Q9)</f>
        <v>-29.3</v>
      </c>
      <c r="R10" s="168">
        <f t="shared" si="1"/>
        <v>-29.3</v>
      </c>
      <c r="S10" s="178">
        <f t="shared" si="1"/>
        <v>0</v>
      </c>
      <c r="T10" s="168">
        <f t="shared" si="1"/>
        <v>0</v>
      </c>
      <c r="U10" s="178">
        <f t="shared" si="1"/>
        <v>29.400000000000002</v>
      </c>
      <c r="V10" s="168">
        <f t="shared" si="1"/>
        <v>29.400000000000002</v>
      </c>
      <c r="W10" s="178">
        <f t="shared" si="1"/>
        <v>0.1</v>
      </c>
      <c r="X10" s="168">
        <f t="shared" si="1"/>
        <v>0.1</v>
      </c>
      <c r="Y10" s="180"/>
      <c r="Z10" s="178">
        <f t="shared" ref="Z10:AG10" si="2">SUM(Z8:Z9)</f>
        <v>-29.5</v>
      </c>
      <c r="AA10" s="168">
        <f t="shared" si="2"/>
        <v>-29.5</v>
      </c>
      <c r="AB10" s="178">
        <f t="shared" si="2"/>
        <v>0</v>
      </c>
      <c r="AC10" s="168">
        <f t="shared" si="2"/>
        <v>0</v>
      </c>
      <c r="AD10" s="178">
        <f t="shared" si="2"/>
        <v>29.6</v>
      </c>
      <c r="AE10" s="168">
        <f t="shared" si="2"/>
        <v>29.6</v>
      </c>
      <c r="AF10" s="178">
        <f t="shared" si="2"/>
        <v>0.1</v>
      </c>
      <c r="AG10" s="168">
        <f t="shared" si="2"/>
        <v>0.1</v>
      </c>
      <c r="AH10" s="180"/>
      <c r="AI10" s="178">
        <f t="shared" ref="AI10:AP10" si="3">SUM(AI8:AI9)</f>
        <v>-29.6</v>
      </c>
      <c r="AJ10" s="168">
        <f t="shared" si="3"/>
        <v>-29.6</v>
      </c>
      <c r="AK10" s="178">
        <f t="shared" si="3"/>
        <v>0</v>
      </c>
      <c r="AL10" s="168">
        <f t="shared" si="3"/>
        <v>0</v>
      </c>
      <c r="AM10" s="178">
        <f t="shared" si="3"/>
        <v>29.700000000000003</v>
      </c>
      <c r="AN10" s="168">
        <f t="shared" si="3"/>
        <v>29.700000000000003</v>
      </c>
      <c r="AO10" s="178">
        <f t="shared" si="3"/>
        <v>0.1</v>
      </c>
      <c r="AP10" s="168">
        <f t="shared" si="3"/>
        <v>0.1</v>
      </c>
      <c r="AQ10" s="180"/>
      <c r="AR10" s="178">
        <f t="shared" ref="AR10:AY10" si="4">SUM(AR8:AR9)</f>
        <v>-29.8</v>
      </c>
      <c r="AS10" s="168">
        <f t="shared" si="4"/>
        <v>-29.8</v>
      </c>
      <c r="AT10" s="178">
        <f t="shared" si="4"/>
        <v>0</v>
      </c>
      <c r="AU10" s="168">
        <f t="shared" si="4"/>
        <v>0</v>
      </c>
      <c r="AV10" s="178">
        <f t="shared" si="4"/>
        <v>29.900000000000002</v>
      </c>
      <c r="AW10" s="168">
        <f t="shared" si="4"/>
        <v>29.900000000000002</v>
      </c>
      <c r="AX10" s="178">
        <f t="shared" si="4"/>
        <v>0.1</v>
      </c>
      <c r="AY10" s="168">
        <f t="shared" si="4"/>
        <v>0.1</v>
      </c>
    </row>
    <row r="11" spans="1:51" s="31" customFormat="1">
      <c r="A11" s="182"/>
      <c r="B11" s="184"/>
      <c r="C11" s="187"/>
      <c r="D11" s="243"/>
      <c r="E11" s="182"/>
      <c r="F11" s="182"/>
      <c r="G11" s="176"/>
      <c r="H11" s="178"/>
      <c r="I11" s="168"/>
      <c r="J11" s="178"/>
      <c r="K11" s="168"/>
      <c r="L11" s="178"/>
      <c r="M11" s="168"/>
      <c r="N11" s="178"/>
      <c r="O11" s="168"/>
      <c r="P11" s="180"/>
      <c r="Q11" s="178"/>
      <c r="R11" s="168"/>
      <c r="S11" s="178"/>
      <c r="T11" s="168"/>
      <c r="U11" s="178"/>
      <c r="V11" s="168"/>
      <c r="W11" s="178"/>
      <c r="X11" s="168"/>
      <c r="Y11" s="180"/>
      <c r="Z11" s="178"/>
      <c r="AA11" s="168"/>
      <c r="AB11" s="178"/>
      <c r="AC11" s="168"/>
      <c r="AD11" s="178"/>
      <c r="AE11" s="168"/>
      <c r="AF11" s="178"/>
      <c r="AG11" s="168"/>
      <c r="AH11" s="180"/>
      <c r="AI11" s="178"/>
      <c r="AJ11" s="168"/>
      <c r="AK11" s="178"/>
      <c r="AL11" s="168"/>
      <c r="AM11" s="178"/>
      <c r="AN11" s="168"/>
      <c r="AO11" s="178"/>
      <c r="AP11" s="168"/>
      <c r="AQ11" s="180"/>
      <c r="AR11" s="178"/>
      <c r="AS11" s="168"/>
      <c r="AT11" s="178"/>
      <c r="AU11" s="168"/>
      <c r="AV11" s="178"/>
      <c r="AW11" s="168"/>
      <c r="AX11" s="178"/>
      <c r="AY11" s="168"/>
    </row>
    <row r="12" spans="1:51" s="31" customFormat="1">
      <c r="A12" s="182"/>
      <c r="B12" s="184"/>
      <c r="C12" s="187"/>
      <c r="D12" s="243"/>
      <c r="E12" s="182"/>
      <c r="F12" s="182"/>
      <c r="G12" s="176"/>
      <c r="H12" s="178"/>
      <c r="I12" s="168"/>
      <c r="J12" s="178"/>
      <c r="K12" s="168"/>
      <c r="L12" s="178"/>
      <c r="M12" s="168"/>
      <c r="N12" s="178"/>
      <c r="O12" s="168"/>
      <c r="P12" s="180"/>
      <c r="Q12" s="178"/>
      <c r="R12" s="168"/>
      <c r="S12" s="178"/>
      <c r="T12" s="168"/>
      <c r="U12" s="178"/>
      <c r="V12" s="168"/>
      <c r="W12" s="178"/>
      <c r="X12" s="168"/>
      <c r="Y12" s="180"/>
      <c r="Z12" s="178"/>
      <c r="AA12" s="168"/>
      <c r="AB12" s="178"/>
      <c r="AC12" s="168"/>
      <c r="AD12" s="178"/>
      <c r="AE12" s="168"/>
      <c r="AF12" s="178"/>
      <c r="AG12" s="168"/>
      <c r="AH12" s="180"/>
      <c r="AI12" s="178"/>
      <c r="AJ12" s="168"/>
      <c r="AK12" s="178"/>
      <c r="AL12" s="168"/>
      <c r="AM12" s="178"/>
      <c r="AN12" s="168"/>
      <c r="AO12" s="178"/>
      <c r="AP12" s="168"/>
      <c r="AQ12" s="180"/>
      <c r="AR12" s="178"/>
      <c r="AS12" s="168"/>
      <c r="AT12" s="178"/>
      <c r="AU12" s="168"/>
      <c r="AV12" s="178"/>
      <c r="AW12" s="168"/>
      <c r="AX12" s="178"/>
      <c r="AY12" s="168"/>
    </row>
    <row r="13" spans="1:51" s="31" customFormat="1">
      <c r="A13" s="182" t="s">
        <v>106</v>
      </c>
      <c r="B13" s="184">
        <v>538</v>
      </c>
      <c r="C13" s="187">
        <v>45434</v>
      </c>
      <c r="D13" s="243" t="s">
        <v>97</v>
      </c>
      <c r="E13" s="182" t="s">
        <v>49</v>
      </c>
      <c r="F13" s="182" t="s">
        <v>155</v>
      </c>
      <c r="G13" s="182" t="s">
        <v>167</v>
      </c>
      <c r="H13" s="83">
        <v>-15.7</v>
      </c>
      <c r="I13" s="199">
        <v>-15.7</v>
      </c>
      <c r="J13" s="83">
        <v>0</v>
      </c>
      <c r="K13" s="199">
        <v>0</v>
      </c>
      <c r="L13" s="83">
        <v>0</v>
      </c>
      <c r="M13" s="199">
        <v>0</v>
      </c>
      <c r="N13" s="83">
        <v>-15.7</v>
      </c>
      <c r="O13" s="199">
        <v>-15.7</v>
      </c>
      <c r="P13" s="198"/>
      <c r="Q13" s="83">
        <v>-15.7</v>
      </c>
      <c r="R13" s="199">
        <v>-15.7</v>
      </c>
      <c r="S13" s="83">
        <v>0</v>
      </c>
      <c r="T13" s="199">
        <v>0</v>
      </c>
      <c r="U13" s="83">
        <v>0</v>
      </c>
      <c r="V13" s="199">
        <v>0</v>
      </c>
      <c r="W13" s="83">
        <v>-15.7</v>
      </c>
      <c r="X13" s="199">
        <v>-15.7</v>
      </c>
      <c r="Y13" s="198"/>
      <c r="Z13" s="83">
        <v>-15.7</v>
      </c>
      <c r="AA13" s="199">
        <v>-15.7</v>
      </c>
      <c r="AB13" s="83">
        <v>0</v>
      </c>
      <c r="AC13" s="199">
        <v>0</v>
      </c>
      <c r="AD13" s="83">
        <v>0</v>
      </c>
      <c r="AE13" s="199">
        <v>0</v>
      </c>
      <c r="AF13" s="83">
        <v>-15.7</v>
      </c>
      <c r="AG13" s="199">
        <v>-15.7</v>
      </c>
      <c r="AH13" s="198"/>
      <c r="AI13" s="83">
        <v>-15.7</v>
      </c>
      <c r="AJ13" s="199">
        <v>-15.7</v>
      </c>
      <c r="AK13" s="83">
        <v>0</v>
      </c>
      <c r="AL13" s="199">
        <v>0</v>
      </c>
      <c r="AM13" s="83">
        <v>0</v>
      </c>
      <c r="AN13" s="199">
        <v>0</v>
      </c>
      <c r="AO13" s="83">
        <v>-15.7</v>
      </c>
      <c r="AP13" s="199">
        <v>-15.7</v>
      </c>
      <c r="AQ13" s="198"/>
      <c r="AR13" s="83">
        <v>-15.7</v>
      </c>
      <c r="AS13" s="199">
        <v>-15.7</v>
      </c>
      <c r="AT13" s="83">
        <v>0</v>
      </c>
      <c r="AU13" s="199">
        <v>0</v>
      </c>
      <c r="AV13" s="83">
        <v>0</v>
      </c>
      <c r="AW13" s="199">
        <v>0</v>
      </c>
      <c r="AX13" s="83">
        <v>-15.7</v>
      </c>
      <c r="AY13" s="199">
        <v>-15.7</v>
      </c>
    </row>
    <row r="14" spans="1:51" s="31" customFormat="1">
      <c r="A14" s="182" t="s">
        <v>106</v>
      </c>
      <c r="B14" s="184">
        <v>634</v>
      </c>
      <c r="C14" s="187">
        <v>45460</v>
      </c>
      <c r="D14" s="243" t="s">
        <v>97</v>
      </c>
      <c r="E14" s="182" t="s">
        <v>49</v>
      </c>
      <c r="F14" s="182" t="s">
        <v>249</v>
      </c>
      <c r="G14" s="182" t="s">
        <v>167</v>
      </c>
      <c r="H14" s="83">
        <v>-1</v>
      </c>
      <c r="I14" s="199">
        <v>0</v>
      </c>
      <c r="J14" s="83">
        <v>0</v>
      </c>
      <c r="K14" s="199">
        <v>0</v>
      </c>
      <c r="L14" s="83">
        <v>0</v>
      </c>
      <c r="M14" s="199">
        <v>0</v>
      </c>
      <c r="N14" s="83">
        <v>-1</v>
      </c>
      <c r="O14" s="199">
        <v>0</v>
      </c>
      <c r="P14" s="198"/>
      <c r="Q14" s="83">
        <v>-1</v>
      </c>
      <c r="R14" s="199">
        <v>0</v>
      </c>
      <c r="S14" s="83">
        <v>0</v>
      </c>
      <c r="T14" s="199">
        <v>0</v>
      </c>
      <c r="U14" s="83">
        <v>0</v>
      </c>
      <c r="V14" s="199">
        <v>0</v>
      </c>
      <c r="W14" s="83">
        <v>-1</v>
      </c>
      <c r="X14" s="199">
        <v>0</v>
      </c>
      <c r="Y14" s="198"/>
      <c r="Z14" s="83">
        <v>-1</v>
      </c>
      <c r="AA14" s="199">
        <v>0</v>
      </c>
      <c r="AB14" s="83">
        <v>0</v>
      </c>
      <c r="AC14" s="199">
        <v>0</v>
      </c>
      <c r="AD14" s="83">
        <v>0</v>
      </c>
      <c r="AE14" s="199">
        <v>0</v>
      </c>
      <c r="AF14" s="83">
        <v>-1</v>
      </c>
      <c r="AG14" s="199">
        <v>0</v>
      </c>
      <c r="AH14" s="198"/>
      <c r="AI14" s="83">
        <v>0</v>
      </c>
      <c r="AJ14" s="199">
        <v>0</v>
      </c>
      <c r="AK14" s="83">
        <v>0</v>
      </c>
      <c r="AL14" s="199">
        <v>0</v>
      </c>
      <c r="AM14" s="83">
        <v>0</v>
      </c>
      <c r="AN14" s="199">
        <v>0</v>
      </c>
      <c r="AO14" s="83">
        <v>0</v>
      </c>
      <c r="AP14" s="199">
        <v>0</v>
      </c>
      <c r="AQ14" s="198"/>
      <c r="AR14" s="83">
        <v>0</v>
      </c>
      <c r="AS14" s="199">
        <v>0</v>
      </c>
      <c r="AT14" s="83">
        <v>0</v>
      </c>
      <c r="AU14" s="199">
        <v>0</v>
      </c>
      <c r="AV14" s="83">
        <v>0</v>
      </c>
      <c r="AW14" s="199">
        <v>0</v>
      </c>
      <c r="AX14" s="83">
        <v>0</v>
      </c>
      <c r="AY14" s="199">
        <v>0</v>
      </c>
    </row>
    <row r="15" spans="1:51" s="31" customFormat="1">
      <c r="A15" s="182" t="s">
        <v>106</v>
      </c>
      <c r="B15" s="184">
        <v>650</v>
      </c>
      <c r="C15" s="187">
        <v>45460</v>
      </c>
      <c r="D15" s="243" t="s">
        <v>232</v>
      </c>
      <c r="E15" s="182" t="s">
        <v>49</v>
      </c>
      <c r="F15" s="182" t="s">
        <v>240</v>
      </c>
      <c r="G15" s="182" t="s">
        <v>167</v>
      </c>
      <c r="H15" s="83">
        <v>-30</v>
      </c>
      <c r="I15" s="199">
        <v>-30</v>
      </c>
      <c r="J15" s="83">
        <v>0</v>
      </c>
      <c r="K15" s="199">
        <v>0</v>
      </c>
      <c r="L15" s="83">
        <v>10</v>
      </c>
      <c r="M15" s="199">
        <v>10</v>
      </c>
      <c r="N15" s="83">
        <v>-20</v>
      </c>
      <c r="O15" s="199">
        <v>-20</v>
      </c>
      <c r="P15" s="198"/>
      <c r="Q15" s="83">
        <v>-30</v>
      </c>
      <c r="R15" s="199">
        <v>-30</v>
      </c>
      <c r="S15" s="83">
        <v>0</v>
      </c>
      <c r="T15" s="199">
        <v>0</v>
      </c>
      <c r="U15" s="83">
        <v>10</v>
      </c>
      <c r="V15" s="199">
        <v>10</v>
      </c>
      <c r="W15" s="83">
        <v>-20</v>
      </c>
      <c r="X15" s="199">
        <v>-20</v>
      </c>
      <c r="Y15" s="198"/>
      <c r="Z15" s="83">
        <v>-30</v>
      </c>
      <c r="AA15" s="199">
        <v>-30</v>
      </c>
      <c r="AB15" s="83">
        <v>0</v>
      </c>
      <c r="AC15" s="199">
        <v>0</v>
      </c>
      <c r="AD15" s="83">
        <v>10</v>
      </c>
      <c r="AE15" s="199">
        <v>10</v>
      </c>
      <c r="AF15" s="83">
        <v>-20</v>
      </c>
      <c r="AG15" s="199">
        <v>-20</v>
      </c>
      <c r="AH15" s="198"/>
      <c r="AI15" s="83">
        <v>-30</v>
      </c>
      <c r="AJ15" s="199">
        <v>-30</v>
      </c>
      <c r="AK15" s="83">
        <v>0</v>
      </c>
      <c r="AL15" s="199">
        <v>0</v>
      </c>
      <c r="AM15" s="83">
        <v>10</v>
      </c>
      <c r="AN15" s="199">
        <v>10</v>
      </c>
      <c r="AO15" s="83">
        <v>-20</v>
      </c>
      <c r="AP15" s="199">
        <v>-20</v>
      </c>
      <c r="AQ15" s="198"/>
      <c r="AR15" s="83">
        <v>-30</v>
      </c>
      <c r="AS15" s="199">
        <v>-30</v>
      </c>
      <c r="AT15" s="83">
        <v>0</v>
      </c>
      <c r="AU15" s="199">
        <v>0</v>
      </c>
      <c r="AV15" s="83">
        <v>10</v>
      </c>
      <c r="AW15" s="199">
        <v>10</v>
      </c>
      <c r="AX15" s="83">
        <v>-20</v>
      </c>
      <c r="AY15" s="199">
        <v>-20</v>
      </c>
    </row>
    <row r="16" spans="1:51" s="31" customFormat="1">
      <c r="A16" s="182"/>
      <c r="B16" s="184"/>
      <c r="C16" s="187"/>
      <c r="D16" s="243"/>
      <c r="E16" s="182"/>
      <c r="F16" s="182"/>
      <c r="G16" s="176" t="s">
        <v>5</v>
      </c>
      <c r="H16" s="178">
        <f>SUM(H13:H15)</f>
        <v>-46.7</v>
      </c>
      <c r="I16" s="168">
        <f t="shared" ref="I16:AY16" si="5">SUM(I13:I15)</f>
        <v>-45.7</v>
      </c>
      <c r="J16" s="178">
        <f t="shared" si="5"/>
        <v>0</v>
      </c>
      <c r="K16" s="168">
        <f t="shared" si="5"/>
        <v>0</v>
      </c>
      <c r="L16" s="178">
        <f t="shared" si="5"/>
        <v>10</v>
      </c>
      <c r="M16" s="168">
        <f t="shared" si="5"/>
        <v>10</v>
      </c>
      <c r="N16" s="178">
        <f t="shared" si="5"/>
        <v>-36.700000000000003</v>
      </c>
      <c r="O16" s="168">
        <f t="shared" si="5"/>
        <v>-35.700000000000003</v>
      </c>
      <c r="P16" s="178"/>
      <c r="Q16" s="178">
        <f t="shared" si="5"/>
        <v>-46.7</v>
      </c>
      <c r="R16" s="168">
        <f t="shared" si="5"/>
        <v>-45.7</v>
      </c>
      <c r="S16" s="178">
        <f t="shared" si="5"/>
        <v>0</v>
      </c>
      <c r="T16" s="168">
        <f t="shared" si="5"/>
        <v>0</v>
      </c>
      <c r="U16" s="178">
        <f t="shared" si="5"/>
        <v>10</v>
      </c>
      <c r="V16" s="168">
        <f t="shared" si="5"/>
        <v>10</v>
      </c>
      <c r="W16" s="178">
        <f t="shared" si="5"/>
        <v>-36.700000000000003</v>
      </c>
      <c r="X16" s="168">
        <f t="shared" si="5"/>
        <v>-35.700000000000003</v>
      </c>
      <c r="Y16" s="180"/>
      <c r="Z16" s="178">
        <f t="shared" si="5"/>
        <v>-46.7</v>
      </c>
      <c r="AA16" s="168">
        <f t="shared" si="5"/>
        <v>-45.7</v>
      </c>
      <c r="AB16" s="178">
        <f t="shared" si="5"/>
        <v>0</v>
      </c>
      <c r="AC16" s="168">
        <f t="shared" si="5"/>
        <v>0</v>
      </c>
      <c r="AD16" s="178">
        <f t="shared" si="5"/>
        <v>10</v>
      </c>
      <c r="AE16" s="168">
        <f t="shared" si="5"/>
        <v>10</v>
      </c>
      <c r="AF16" s="178">
        <f t="shared" si="5"/>
        <v>-36.700000000000003</v>
      </c>
      <c r="AG16" s="168">
        <f t="shared" si="5"/>
        <v>-35.700000000000003</v>
      </c>
      <c r="AH16" s="180"/>
      <c r="AI16" s="178">
        <f t="shared" si="5"/>
        <v>-45.7</v>
      </c>
      <c r="AJ16" s="168">
        <f t="shared" si="5"/>
        <v>-45.7</v>
      </c>
      <c r="AK16" s="178">
        <f t="shared" si="5"/>
        <v>0</v>
      </c>
      <c r="AL16" s="168">
        <f t="shared" si="5"/>
        <v>0</v>
      </c>
      <c r="AM16" s="178">
        <f t="shared" si="5"/>
        <v>10</v>
      </c>
      <c r="AN16" s="168">
        <f t="shared" si="5"/>
        <v>10</v>
      </c>
      <c r="AO16" s="178">
        <f t="shared" si="5"/>
        <v>-35.700000000000003</v>
      </c>
      <c r="AP16" s="168">
        <f t="shared" si="5"/>
        <v>-35.700000000000003</v>
      </c>
      <c r="AQ16" s="180"/>
      <c r="AR16" s="178">
        <f t="shared" si="5"/>
        <v>-45.7</v>
      </c>
      <c r="AS16" s="168">
        <f t="shared" si="5"/>
        <v>-45.7</v>
      </c>
      <c r="AT16" s="178">
        <f t="shared" si="5"/>
        <v>0</v>
      </c>
      <c r="AU16" s="168">
        <f t="shared" si="5"/>
        <v>0</v>
      </c>
      <c r="AV16" s="178">
        <f t="shared" si="5"/>
        <v>10</v>
      </c>
      <c r="AW16" s="168">
        <f t="shared" si="5"/>
        <v>10</v>
      </c>
      <c r="AX16" s="178">
        <f t="shared" si="5"/>
        <v>-35.700000000000003</v>
      </c>
      <c r="AY16" s="168">
        <f t="shared" si="5"/>
        <v>-35.700000000000003</v>
      </c>
    </row>
    <row r="17" spans="1:52" s="31" customFormat="1">
      <c r="A17" s="182"/>
      <c r="B17" s="184"/>
      <c r="C17" s="187"/>
      <c r="D17" s="243"/>
      <c r="E17" s="182"/>
      <c r="F17" s="182"/>
      <c r="G17" s="114"/>
      <c r="H17" s="83"/>
      <c r="I17" s="199"/>
      <c r="J17" s="83"/>
      <c r="K17" s="199"/>
      <c r="L17" s="83"/>
      <c r="M17" s="199"/>
      <c r="N17" s="83"/>
      <c r="O17" s="199"/>
      <c r="P17" s="89"/>
      <c r="Q17" s="83"/>
      <c r="R17" s="199"/>
      <c r="S17" s="83"/>
      <c r="T17" s="199"/>
      <c r="U17" s="83"/>
      <c r="V17" s="199"/>
      <c r="W17" s="83"/>
      <c r="X17" s="199"/>
      <c r="Y17" s="89"/>
      <c r="Z17" s="83"/>
      <c r="AA17" s="199"/>
      <c r="AB17" s="83"/>
      <c r="AC17" s="199"/>
      <c r="AD17" s="83"/>
      <c r="AE17" s="199"/>
      <c r="AF17" s="83"/>
      <c r="AG17" s="199"/>
      <c r="AH17" s="89"/>
      <c r="AI17" s="83"/>
      <c r="AJ17" s="199"/>
      <c r="AK17" s="83"/>
      <c r="AL17" s="199"/>
      <c r="AM17" s="83"/>
      <c r="AN17" s="199"/>
      <c r="AO17" s="83"/>
      <c r="AP17" s="199"/>
      <c r="AQ17" s="89"/>
      <c r="AR17" s="83"/>
      <c r="AS17" s="199"/>
      <c r="AT17" s="83"/>
      <c r="AU17" s="199"/>
      <c r="AV17" s="83"/>
      <c r="AW17" s="199"/>
      <c r="AX17" s="83"/>
      <c r="AY17" s="199"/>
    </row>
    <row r="18" spans="1:52" s="49" customFormat="1">
      <c r="A18" s="182" t="s">
        <v>106</v>
      </c>
      <c r="B18" s="184">
        <v>337</v>
      </c>
      <c r="C18" s="187">
        <v>45460</v>
      </c>
      <c r="D18" s="243" t="s">
        <v>97</v>
      </c>
      <c r="E18" s="182" t="s">
        <v>49</v>
      </c>
      <c r="F18" s="182" t="s">
        <v>112</v>
      </c>
      <c r="G18" s="182" t="s">
        <v>113</v>
      </c>
      <c r="H18" s="83">
        <v>-5</v>
      </c>
      <c r="I18" s="199">
        <v>0</v>
      </c>
      <c r="J18" s="83">
        <v>0</v>
      </c>
      <c r="K18" s="199">
        <v>0</v>
      </c>
      <c r="L18" s="83">
        <v>0</v>
      </c>
      <c r="M18" s="199">
        <v>0</v>
      </c>
      <c r="N18" s="83">
        <v>-5</v>
      </c>
      <c r="O18" s="199">
        <v>0</v>
      </c>
      <c r="P18" s="89"/>
      <c r="Q18" s="83">
        <v>-5</v>
      </c>
      <c r="R18" s="199">
        <v>0</v>
      </c>
      <c r="S18" s="83">
        <v>0</v>
      </c>
      <c r="T18" s="199">
        <v>0</v>
      </c>
      <c r="U18" s="83">
        <v>0</v>
      </c>
      <c r="V18" s="199">
        <v>0</v>
      </c>
      <c r="W18" s="83">
        <v>-5</v>
      </c>
      <c r="X18" s="199">
        <v>0</v>
      </c>
      <c r="Y18" s="89"/>
      <c r="Z18" s="83">
        <v>-5</v>
      </c>
      <c r="AA18" s="199">
        <v>0</v>
      </c>
      <c r="AB18" s="83">
        <v>0</v>
      </c>
      <c r="AC18" s="199">
        <v>0</v>
      </c>
      <c r="AD18" s="83">
        <v>0</v>
      </c>
      <c r="AE18" s="199">
        <v>0</v>
      </c>
      <c r="AF18" s="83">
        <v>-5</v>
      </c>
      <c r="AG18" s="199">
        <v>0</v>
      </c>
      <c r="AH18" s="89"/>
      <c r="AI18" s="83">
        <v>0</v>
      </c>
      <c r="AJ18" s="199">
        <v>0</v>
      </c>
      <c r="AK18" s="83">
        <v>0</v>
      </c>
      <c r="AL18" s="199">
        <v>0</v>
      </c>
      <c r="AM18" s="83">
        <v>0</v>
      </c>
      <c r="AN18" s="199">
        <v>0</v>
      </c>
      <c r="AO18" s="83">
        <v>0</v>
      </c>
      <c r="AP18" s="199">
        <v>0</v>
      </c>
      <c r="AQ18" s="89"/>
      <c r="AR18" s="83">
        <v>0</v>
      </c>
      <c r="AS18" s="199">
        <v>0</v>
      </c>
      <c r="AT18" s="83">
        <v>0</v>
      </c>
      <c r="AU18" s="199">
        <v>0</v>
      </c>
      <c r="AV18" s="83">
        <v>0</v>
      </c>
      <c r="AW18" s="199">
        <v>0</v>
      </c>
      <c r="AX18" s="83">
        <v>0</v>
      </c>
      <c r="AY18" s="199">
        <v>0</v>
      </c>
      <c r="AZ18" s="50"/>
    </row>
    <row r="19" spans="1:52" s="49" customFormat="1">
      <c r="A19" s="182" t="s">
        <v>106</v>
      </c>
      <c r="B19" s="184">
        <v>538</v>
      </c>
      <c r="C19" s="187">
        <v>45434</v>
      </c>
      <c r="D19" s="243" t="s">
        <v>97</v>
      </c>
      <c r="E19" s="182" t="s">
        <v>49</v>
      </c>
      <c r="F19" s="182" t="s">
        <v>155</v>
      </c>
      <c r="G19" s="182" t="s">
        <v>113</v>
      </c>
      <c r="H19" s="83">
        <v>-3</v>
      </c>
      <c r="I19" s="199">
        <v>-3</v>
      </c>
      <c r="J19" s="83">
        <v>0</v>
      </c>
      <c r="K19" s="199">
        <v>0</v>
      </c>
      <c r="L19" s="83">
        <v>0</v>
      </c>
      <c r="M19" s="199">
        <v>0</v>
      </c>
      <c r="N19" s="83">
        <v>-3</v>
      </c>
      <c r="O19" s="199">
        <v>-3</v>
      </c>
      <c r="P19" s="89"/>
      <c r="Q19" s="83">
        <v>-3</v>
      </c>
      <c r="R19" s="199">
        <v>-3</v>
      </c>
      <c r="S19" s="83">
        <v>0</v>
      </c>
      <c r="T19" s="199">
        <v>0</v>
      </c>
      <c r="U19" s="83">
        <v>0</v>
      </c>
      <c r="V19" s="199">
        <v>0</v>
      </c>
      <c r="W19" s="83">
        <v>-3</v>
      </c>
      <c r="X19" s="199">
        <v>-3</v>
      </c>
      <c r="Y19" s="89"/>
      <c r="Z19" s="83">
        <v>-3</v>
      </c>
      <c r="AA19" s="199">
        <v>-3</v>
      </c>
      <c r="AB19" s="83">
        <v>0</v>
      </c>
      <c r="AC19" s="199">
        <v>0</v>
      </c>
      <c r="AD19" s="83">
        <v>0</v>
      </c>
      <c r="AE19" s="199">
        <v>0</v>
      </c>
      <c r="AF19" s="83">
        <v>-3</v>
      </c>
      <c r="AG19" s="199">
        <v>-3</v>
      </c>
      <c r="AH19" s="89"/>
      <c r="AI19" s="83">
        <v>-3</v>
      </c>
      <c r="AJ19" s="199">
        <v>-3</v>
      </c>
      <c r="AK19" s="83">
        <v>0</v>
      </c>
      <c r="AL19" s="199">
        <v>0</v>
      </c>
      <c r="AM19" s="83">
        <v>0</v>
      </c>
      <c r="AN19" s="199">
        <v>0</v>
      </c>
      <c r="AO19" s="83">
        <v>-3</v>
      </c>
      <c r="AP19" s="199">
        <v>-3</v>
      </c>
      <c r="AQ19" s="89"/>
      <c r="AR19" s="83">
        <v>-3</v>
      </c>
      <c r="AS19" s="199">
        <v>-3</v>
      </c>
      <c r="AT19" s="83">
        <v>0</v>
      </c>
      <c r="AU19" s="199">
        <v>0</v>
      </c>
      <c r="AV19" s="83">
        <v>0</v>
      </c>
      <c r="AW19" s="199">
        <v>0</v>
      </c>
      <c r="AX19" s="83">
        <v>-3</v>
      </c>
      <c r="AY19" s="199">
        <v>-3</v>
      </c>
      <c r="AZ19" s="50"/>
    </row>
    <row r="20" spans="1:52" s="49" customFormat="1">
      <c r="A20" s="182" t="s">
        <v>106</v>
      </c>
      <c r="B20" s="184">
        <v>634</v>
      </c>
      <c r="C20" s="187">
        <v>45460</v>
      </c>
      <c r="D20" s="243" t="s">
        <v>97</v>
      </c>
      <c r="E20" s="182" t="s">
        <v>49</v>
      </c>
      <c r="F20" s="182" t="s">
        <v>249</v>
      </c>
      <c r="G20" s="182" t="s">
        <v>113</v>
      </c>
      <c r="H20" s="83">
        <v>0</v>
      </c>
      <c r="I20" s="199">
        <v>0</v>
      </c>
      <c r="J20" s="83">
        <v>0</v>
      </c>
      <c r="K20" s="199">
        <v>0</v>
      </c>
      <c r="L20" s="83">
        <v>0</v>
      </c>
      <c r="M20" s="199">
        <v>0</v>
      </c>
      <c r="N20" s="83">
        <v>0</v>
      </c>
      <c r="O20" s="199">
        <v>0</v>
      </c>
      <c r="P20" s="89"/>
      <c r="Q20" s="83">
        <v>-3.3</v>
      </c>
      <c r="R20" s="199">
        <v>0</v>
      </c>
      <c r="S20" s="83">
        <v>0</v>
      </c>
      <c r="T20" s="199">
        <v>0</v>
      </c>
      <c r="U20" s="83">
        <v>0</v>
      </c>
      <c r="V20" s="199">
        <v>0</v>
      </c>
      <c r="W20" s="83">
        <v>-3.3</v>
      </c>
      <c r="X20" s="199">
        <v>0</v>
      </c>
      <c r="Y20" s="89"/>
      <c r="Z20" s="83">
        <v>-3.3</v>
      </c>
      <c r="AA20" s="199">
        <v>0</v>
      </c>
      <c r="AB20" s="83">
        <v>0</v>
      </c>
      <c r="AC20" s="199">
        <v>0</v>
      </c>
      <c r="AD20" s="83">
        <v>0</v>
      </c>
      <c r="AE20" s="199">
        <v>0</v>
      </c>
      <c r="AF20" s="83">
        <v>-3.3</v>
      </c>
      <c r="AG20" s="199">
        <v>0</v>
      </c>
      <c r="AH20" s="89"/>
      <c r="AI20" s="83">
        <v>-3.3</v>
      </c>
      <c r="AJ20" s="199">
        <v>0</v>
      </c>
      <c r="AK20" s="83">
        <v>0</v>
      </c>
      <c r="AL20" s="199">
        <v>0</v>
      </c>
      <c r="AM20" s="83">
        <v>0</v>
      </c>
      <c r="AN20" s="199">
        <v>0</v>
      </c>
      <c r="AO20" s="83">
        <v>-3.3</v>
      </c>
      <c r="AP20" s="199">
        <v>0</v>
      </c>
      <c r="AQ20" s="89"/>
      <c r="AR20" s="83">
        <v>0</v>
      </c>
      <c r="AS20" s="199">
        <v>0</v>
      </c>
      <c r="AT20" s="83">
        <v>0</v>
      </c>
      <c r="AU20" s="199">
        <v>0</v>
      </c>
      <c r="AV20" s="83">
        <v>0</v>
      </c>
      <c r="AW20" s="199">
        <v>0</v>
      </c>
      <c r="AX20" s="83">
        <v>0</v>
      </c>
      <c r="AY20" s="199">
        <v>0</v>
      </c>
      <c r="AZ20" s="50"/>
    </row>
    <row r="21" spans="1:52" s="49" customFormat="1">
      <c r="A21" s="182"/>
      <c r="B21" s="184"/>
      <c r="C21" s="187"/>
      <c r="D21" s="243"/>
      <c r="E21" s="182"/>
      <c r="F21" s="182"/>
      <c r="G21" s="176" t="s">
        <v>5</v>
      </c>
      <c r="H21" s="178">
        <f t="shared" ref="H21:O21" si="6">SUM(H18:H20)</f>
        <v>-8</v>
      </c>
      <c r="I21" s="168">
        <f t="shared" si="6"/>
        <v>-3</v>
      </c>
      <c r="J21" s="178">
        <f t="shared" si="6"/>
        <v>0</v>
      </c>
      <c r="K21" s="168">
        <f t="shared" si="6"/>
        <v>0</v>
      </c>
      <c r="L21" s="178">
        <f t="shared" si="6"/>
        <v>0</v>
      </c>
      <c r="M21" s="168">
        <f t="shared" si="6"/>
        <v>0</v>
      </c>
      <c r="N21" s="178">
        <f t="shared" si="6"/>
        <v>-8</v>
      </c>
      <c r="O21" s="168">
        <f t="shared" si="6"/>
        <v>-3</v>
      </c>
      <c r="P21" s="178"/>
      <c r="Q21" s="178">
        <f t="shared" ref="Q21:X21" si="7">SUM(Q18:Q20)</f>
        <v>-11.3</v>
      </c>
      <c r="R21" s="168">
        <f t="shared" si="7"/>
        <v>-3</v>
      </c>
      <c r="S21" s="178">
        <f t="shared" si="7"/>
        <v>0</v>
      </c>
      <c r="T21" s="168">
        <f t="shared" si="7"/>
        <v>0</v>
      </c>
      <c r="U21" s="178">
        <f t="shared" si="7"/>
        <v>0</v>
      </c>
      <c r="V21" s="168">
        <f t="shared" si="7"/>
        <v>0</v>
      </c>
      <c r="W21" s="178">
        <f t="shared" si="7"/>
        <v>-11.3</v>
      </c>
      <c r="X21" s="168">
        <f t="shared" si="7"/>
        <v>-3</v>
      </c>
      <c r="Y21" s="180"/>
      <c r="Z21" s="178">
        <f t="shared" ref="Z21:AG21" si="8">SUM(Z18:Z20)</f>
        <v>-11.3</v>
      </c>
      <c r="AA21" s="168">
        <f t="shared" si="8"/>
        <v>-3</v>
      </c>
      <c r="AB21" s="178">
        <f t="shared" si="8"/>
        <v>0</v>
      </c>
      <c r="AC21" s="168">
        <f t="shared" si="8"/>
        <v>0</v>
      </c>
      <c r="AD21" s="178">
        <f t="shared" si="8"/>
        <v>0</v>
      </c>
      <c r="AE21" s="168">
        <f t="shared" si="8"/>
        <v>0</v>
      </c>
      <c r="AF21" s="178">
        <f t="shared" si="8"/>
        <v>-11.3</v>
      </c>
      <c r="AG21" s="168">
        <f t="shared" si="8"/>
        <v>-3</v>
      </c>
      <c r="AH21" s="180"/>
      <c r="AI21" s="178">
        <f t="shared" ref="AI21:AP21" si="9">SUM(AI18:AI20)</f>
        <v>-6.3</v>
      </c>
      <c r="AJ21" s="168">
        <f t="shared" si="9"/>
        <v>-3</v>
      </c>
      <c r="AK21" s="178">
        <f t="shared" si="9"/>
        <v>0</v>
      </c>
      <c r="AL21" s="168">
        <f t="shared" si="9"/>
        <v>0</v>
      </c>
      <c r="AM21" s="178">
        <f t="shared" si="9"/>
        <v>0</v>
      </c>
      <c r="AN21" s="168">
        <f t="shared" si="9"/>
        <v>0</v>
      </c>
      <c r="AO21" s="178">
        <f t="shared" si="9"/>
        <v>-6.3</v>
      </c>
      <c r="AP21" s="168">
        <f t="shared" si="9"/>
        <v>-3</v>
      </c>
      <c r="AQ21" s="180"/>
      <c r="AR21" s="178">
        <f t="shared" ref="AR21:AY21" si="10">SUM(AR18:AR20)</f>
        <v>-3</v>
      </c>
      <c r="AS21" s="168">
        <f t="shared" si="10"/>
        <v>-3</v>
      </c>
      <c r="AT21" s="178">
        <f t="shared" si="10"/>
        <v>0</v>
      </c>
      <c r="AU21" s="168">
        <f t="shared" si="10"/>
        <v>0</v>
      </c>
      <c r="AV21" s="178">
        <f t="shared" si="10"/>
        <v>0</v>
      </c>
      <c r="AW21" s="168">
        <f t="shared" si="10"/>
        <v>0</v>
      </c>
      <c r="AX21" s="178">
        <f t="shared" si="10"/>
        <v>-3</v>
      </c>
      <c r="AY21" s="168">
        <f t="shared" si="10"/>
        <v>-3</v>
      </c>
      <c r="AZ21" s="50"/>
    </row>
    <row r="22" spans="1:52" s="129" customFormat="1">
      <c r="A22" s="182"/>
      <c r="B22" s="184"/>
      <c r="C22" s="187"/>
      <c r="D22" s="243"/>
      <c r="E22" s="182"/>
      <c r="F22" s="182"/>
      <c r="G22" s="114"/>
      <c r="H22" s="83"/>
      <c r="I22" s="199"/>
      <c r="J22" s="83"/>
      <c r="K22" s="199"/>
      <c r="L22" s="83"/>
      <c r="M22" s="199"/>
      <c r="N22" s="83"/>
      <c r="O22" s="199"/>
      <c r="P22" s="89"/>
      <c r="Q22" s="83"/>
      <c r="R22" s="199"/>
      <c r="S22" s="83"/>
      <c r="T22" s="199"/>
      <c r="U22" s="83"/>
      <c r="V22" s="199"/>
      <c r="W22" s="83"/>
      <c r="X22" s="199"/>
      <c r="Y22" s="89"/>
      <c r="Z22" s="83"/>
      <c r="AA22" s="199"/>
      <c r="AB22" s="83"/>
      <c r="AC22" s="199"/>
      <c r="AD22" s="83"/>
      <c r="AE22" s="199"/>
      <c r="AF22" s="83"/>
      <c r="AG22" s="199"/>
      <c r="AH22" s="89"/>
      <c r="AI22" s="83"/>
      <c r="AJ22" s="199"/>
      <c r="AK22" s="83"/>
      <c r="AL22" s="199"/>
      <c r="AM22" s="83"/>
      <c r="AN22" s="199"/>
      <c r="AO22" s="83"/>
      <c r="AP22" s="199"/>
      <c r="AQ22" s="89"/>
      <c r="AR22" s="83"/>
      <c r="AS22" s="199"/>
      <c r="AT22" s="83"/>
      <c r="AU22" s="199"/>
      <c r="AV22" s="83"/>
      <c r="AW22" s="199"/>
      <c r="AX22" s="83"/>
      <c r="AY22" s="199"/>
      <c r="AZ22" s="198"/>
    </row>
    <row r="23" spans="1:52" s="129" customFormat="1">
      <c r="A23" s="182" t="s">
        <v>169</v>
      </c>
      <c r="B23" s="185">
        <v>511</v>
      </c>
      <c r="C23" s="188">
        <v>45460</v>
      </c>
      <c r="D23" s="191" t="s">
        <v>139</v>
      </c>
      <c r="E23" s="182" t="s">
        <v>157</v>
      </c>
      <c r="F23" s="182" t="s">
        <v>140</v>
      </c>
      <c r="G23" s="166" t="s">
        <v>130</v>
      </c>
      <c r="H23" s="83">
        <v>-0.3</v>
      </c>
      <c r="I23" s="199">
        <v>-0.3</v>
      </c>
      <c r="J23" s="83">
        <v>0</v>
      </c>
      <c r="K23" s="199">
        <v>0</v>
      </c>
      <c r="L23" s="83">
        <v>0</v>
      </c>
      <c r="M23" s="199">
        <v>0</v>
      </c>
      <c r="N23" s="83">
        <v>-0.3</v>
      </c>
      <c r="O23" s="199">
        <v>-0.3</v>
      </c>
      <c r="P23" s="89"/>
      <c r="Q23" s="83">
        <v>-0.3</v>
      </c>
      <c r="R23" s="199">
        <v>-0.3</v>
      </c>
      <c r="S23" s="83">
        <v>0</v>
      </c>
      <c r="T23" s="199">
        <v>0</v>
      </c>
      <c r="U23" s="83">
        <v>0</v>
      </c>
      <c r="V23" s="199">
        <v>0</v>
      </c>
      <c r="W23" s="83">
        <v>-0.3</v>
      </c>
      <c r="X23" s="199">
        <v>-0.3</v>
      </c>
      <c r="Y23" s="89"/>
      <c r="Z23" s="83">
        <v>-0.3</v>
      </c>
      <c r="AA23" s="199">
        <v>-0.3</v>
      </c>
      <c r="AB23" s="83">
        <v>0</v>
      </c>
      <c r="AC23" s="199">
        <v>0</v>
      </c>
      <c r="AD23" s="83">
        <v>0</v>
      </c>
      <c r="AE23" s="199">
        <v>0</v>
      </c>
      <c r="AF23" s="83">
        <v>-0.3</v>
      </c>
      <c r="AG23" s="199">
        <v>-0.3</v>
      </c>
      <c r="AH23" s="89"/>
      <c r="AI23" s="83">
        <v>-0.4</v>
      </c>
      <c r="AJ23" s="199">
        <v>-0.4</v>
      </c>
      <c r="AK23" s="83">
        <v>0</v>
      </c>
      <c r="AL23" s="199">
        <v>0</v>
      </c>
      <c r="AM23" s="83">
        <v>0</v>
      </c>
      <c r="AN23" s="199">
        <v>0</v>
      </c>
      <c r="AO23" s="83">
        <v>-0.4</v>
      </c>
      <c r="AP23" s="199">
        <v>-0.4</v>
      </c>
      <c r="AQ23" s="89"/>
      <c r="AR23" s="83">
        <v>-0.4</v>
      </c>
      <c r="AS23" s="199">
        <v>-0.4</v>
      </c>
      <c r="AT23" s="83">
        <v>0</v>
      </c>
      <c r="AU23" s="199">
        <v>0</v>
      </c>
      <c r="AV23" s="83">
        <v>0</v>
      </c>
      <c r="AW23" s="199">
        <v>0</v>
      </c>
      <c r="AX23" s="83">
        <v>-0.4</v>
      </c>
      <c r="AY23" s="199">
        <v>-0.4</v>
      </c>
      <c r="AZ23" s="198"/>
    </row>
    <row r="24" spans="1:52" s="129" customFormat="1">
      <c r="A24" s="182"/>
      <c r="B24" s="184"/>
      <c r="C24" s="187"/>
      <c r="D24" s="243"/>
      <c r="E24" s="182"/>
      <c r="F24" s="182"/>
      <c r="G24" s="176" t="s">
        <v>5</v>
      </c>
      <c r="H24" s="178">
        <f>SUM(H23)</f>
        <v>-0.3</v>
      </c>
      <c r="I24" s="168">
        <f t="shared" ref="I24:AY24" si="11">SUM(I23)</f>
        <v>-0.3</v>
      </c>
      <c r="J24" s="178">
        <f t="shared" si="11"/>
        <v>0</v>
      </c>
      <c r="K24" s="168">
        <f t="shared" si="11"/>
        <v>0</v>
      </c>
      <c r="L24" s="178">
        <f t="shared" si="11"/>
        <v>0</v>
      </c>
      <c r="M24" s="168">
        <f t="shared" si="11"/>
        <v>0</v>
      </c>
      <c r="N24" s="178">
        <f t="shared" si="11"/>
        <v>-0.3</v>
      </c>
      <c r="O24" s="168">
        <f t="shared" si="11"/>
        <v>-0.3</v>
      </c>
      <c r="P24" s="180"/>
      <c r="Q24" s="178">
        <f t="shared" si="11"/>
        <v>-0.3</v>
      </c>
      <c r="R24" s="168">
        <f t="shared" si="11"/>
        <v>-0.3</v>
      </c>
      <c r="S24" s="178">
        <f t="shared" si="11"/>
        <v>0</v>
      </c>
      <c r="T24" s="168">
        <f t="shared" si="11"/>
        <v>0</v>
      </c>
      <c r="U24" s="178">
        <f t="shared" si="11"/>
        <v>0</v>
      </c>
      <c r="V24" s="168">
        <f t="shared" si="11"/>
        <v>0</v>
      </c>
      <c r="W24" s="178">
        <f t="shared" si="11"/>
        <v>-0.3</v>
      </c>
      <c r="X24" s="168">
        <f t="shared" si="11"/>
        <v>-0.3</v>
      </c>
      <c r="Y24" s="180"/>
      <c r="Z24" s="178">
        <f t="shared" si="11"/>
        <v>-0.3</v>
      </c>
      <c r="AA24" s="168">
        <f t="shared" si="11"/>
        <v>-0.3</v>
      </c>
      <c r="AB24" s="178">
        <f t="shared" si="11"/>
        <v>0</v>
      </c>
      <c r="AC24" s="168">
        <f t="shared" si="11"/>
        <v>0</v>
      </c>
      <c r="AD24" s="178">
        <f t="shared" si="11"/>
        <v>0</v>
      </c>
      <c r="AE24" s="168">
        <f t="shared" si="11"/>
        <v>0</v>
      </c>
      <c r="AF24" s="178">
        <f t="shared" si="11"/>
        <v>-0.3</v>
      </c>
      <c r="AG24" s="168">
        <f t="shared" si="11"/>
        <v>-0.3</v>
      </c>
      <c r="AH24" s="180"/>
      <c r="AI24" s="178">
        <f t="shared" si="11"/>
        <v>-0.4</v>
      </c>
      <c r="AJ24" s="168">
        <f t="shared" si="11"/>
        <v>-0.4</v>
      </c>
      <c r="AK24" s="178">
        <f t="shared" si="11"/>
        <v>0</v>
      </c>
      <c r="AL24" s="168">
        <f t="shared" si="11"/>
        <v>0</v>
      </c>
      <c r="AM24" s="178">
        <f t="shared" si="11"/>
        <v>0</v>
      </c>
      <c r="AN24" s="168">
        <f t="shared" si="11"/>
        <v>0</v>
      </c>
      <c r="AO24" s="178">
        <f t="shared" si="11"/>
        <v>-0.4</v>
      </c>
      <c r="AP24" s="168">
        <f t="shared" si="11"/>
        <v>-0.4</v>
      </c>
      <c r="AQ24" s="180"/>
      <c r="AR24" s="178">
        <f t="shared" si="11"/>
        <v>-0.4</v>
      </c>
      <c r="AS24" s="168">
        <f t="shared" si="11"/>
        <v>-0.4</v>
      </c>
      <c r="AT24" s="178">
        <f t="shared" si="11"/>
        <v>0</v>
      </c>
      <c r="AU24" s="168">
        <f t="shared" si="11"/>
        <v>0</v>
      </c>
      <c r="AV24" s="178">
        <f t="shared" si="11"/>
        <v>0</v>
      </c>
      <c r="AW24" s="168">
        <f t="shared" si="11"/>
        <v>0</v>
      </c>
      <c r="AX24" s="178">
        <f t="shared" si="11"/>
        <v>-0.4</v>
      </c>
      <c r="AY24" s="168">
        <f t="shared" si="11"/>
        <v>-0.4</v>
      </c>
      <c r="AZ24" s="198"/>
    </row>
    <row r="25" spans="1:52" s="129" customFormat="1">
      <c r="A25" s="182"/>
      <c r="B25" s="184"/>
      <c r="C25" s="187"/>
      <c r="D25" s="243"/>
      <c r="E25" s="182"/>
      <c r="F25" s="182"/>
      <c r="G25" s="114"/>
      <c r="H25" s="83"/>
      <c r="I25" s="199"/>
      <c r="J25" s="83"/>
      <c r="K25" s="199"/>
      <c r="L25" s="83"/>
      <c r="M25" s="199"/>
      <c r="N25" s="83"/>
      <c r="O25" s="199"/>
      <c r="P25" s="89"/>
      <c r="Q25" s="83"/>
      <c r="R25" s="199"/>
      <c r="S25" s="83"/>
      <c r="T25" s="199"/>
      <c r="U25" s="83"/>
      <c r="V25" s="199"/>
      <c r="W25" s="83"/>
      <c r="X25" s="199"/>
      <c r="Y25" s="89"/>
      <c r="Z25" s="83"/>
      <c r="AA25" s="199"/>
      <c r="AB25" s="83"/>
      <c r="AC25" s="199"/>
      <c r="AD25" s="83"/>
      <c r="AE25" s="199"/>
      <c r="AF25" s="83"/>
      <c r="AG25" s="199"/>
      <c r="AH25" s="89"/>
      <c r="AI25" s="83"/>
      <c r="AJ25" s="199"/>
      <c r="AK25" s="83"/>
      <c r="AL25" s="199"/>
      <c r="AM25" s="83"/>
      <c r="AN25" s="199"/>
      <c r="AO25" s="83"/>
      <c r="AP25" s="199"/>
      <c r="AQ25" s="89"/>
      <c r="AR25" s="83"/>
      <c r="AS25" s="199"/>
      <c r="AT25" s="83"/>
      <c r="AU25" s="199"/>
      <c r="AV25" s="83"/>
      <c r="AW25" s="199"/>
      <c r="AX25" s="83"/>
      <c r="AY25" s="199"/>
      <c r="AZ25" s="198"/>
    </row>
    <row r="26" spans="1:52" s="129" customFormat="1">
      <c r="A26" s="182" t="s">
        <v>106</v>
      </c>
      <c r="B26" s="184">
        <v>304</v>
      </c>
      <c r="C26" s="187">
        <v>45460</v>
      </c>
      <c r="D26" s="243" t="s">
        <v>97</v>
      </c>
      <c r="E26" s="182" t="s">
        <v>49</v>
      </c>
      <c r="F26" s="182" t="s">
        <v>110</v>
      </c>
      <c r="G26" s="182" t="s">
        <v>111</v>
      </c>
      <c r="H26" s="83">
        <v>-2.2999999999999998</v>
      </c>
      <c r="I26" s="199">
        <v>-2.2999999999999998</v>
      </c>
      <c r="J26" s="83">
        <v>-3.1</v>
      </c>
      <c r="K26" s="199">
        <v>-3.2</v>
      </c>
      <c r="L26" s="83">
        <v>0</v>
      </c>
      <c r="M26" s="199">
        <v>0</v>
      </c>
      <c r="N26" s="83">
        <v>-5.4</v>
      </c>
      <c r="O26" s="199">
        <v>-5.5</v>
      </c>
      <c r="P26" s="89"/>
      <c r="Q26" s="83">
        <v>-2.8</v>
      </c>
      <c r="R26" s="199">
        <v>-2.8</v>
      </c>
      <c r="S26" s="83">
        <v>-2.4</v>
      </c>
      <c r="T26" s="199">
        <v>-2.4</v>
      </c>
      <c r="U26" s="83">
        <v>0</v>
      </c>
      <c r="V26" s="199">
        <v>0</v>
      </c>
      <c r="W26" s="83">
        <v>-5.2</v>
      </c>
      <c r="X26" s="199">
        <v>-5.2</v>
      </c>
      <c r="Y26" s="89"/>
      <c r="Z26" s="83">
        <v>-2.7</v>
      </c>
      <c r="AA26" s="199">
        <v>-2.7</v>
      </c>
      <c r="AB26" s="83">
        <v>-2.2000000000000002</v>
      </c>
      <c r="AC26" s="199">
        <v>-2.2000000000000002</v>
      </c>
      <c r="AD26" s="83">
        <v>0</v>
      </c>
      <c r="AE26" s="199">
        <v>0</v>
      </c>
      <c r="AF26" s="83">
        <v>-4.9000000000000004</v>
      </c>
      <c r="AG26" s="199">
        <v>-4.9000000000000004</v>
      </c>
      <c r="AH26" s="89"/>
      <c r="AI26" s="83">
        <v>-2.5</v>
      </c>
      <c r="AJ26" s="199">
        <v>-2.5</v>
      </c>
      <c r="AK26" s="83">
        <v>-2.1</v>
      </c>
      <c r="AL26" s="199">
        <v>-2.1</v>
      </c>
      <c r="AM26" s="83">
        <v>0</v>
      </c>
      <c r="AN26" s="199">
        <v>0</v>
      </c>
      <c r="AO26" s="83">
        <v>-4.5999999999999996</v>
      </c>
      <c r="AP26" s="199">
        <v>-4.5999999999999996</v>
      </c>
      <c r="AQ26" s="89"/>
      <c r="AR26" s="83">
        <v>-2.2999999999999998</v>
      </c>
      <c r="AS26" s="199">
        <v>-2.2999999999999998</v>
      </c>
      <c r="AT26" s="83">
        <v>-2</v>
      </c>
      <c r="AU26" s="199">
        <v>-2</v>
      </c>
      <c r="AV26" s="83">
        <v>0</v>
      </c>
      <c r="AW26" s="199">
        <v>0</v>
      </c>
      <c r="AX26" s="83">
        <v>-4.3</v>
      </c>
      <c r="AY26" s="199">
        <v>-4.3</v>
      </c>
      <c r="AZ26" s="198"/>
    </row>
    <row r="27" spans="1:52" s="129" customFormat="1">
      <c r="A27" s="182" t="s">
        <v>106</v>
      </c>
      <c r="B27" s="184">
        <v>519</v>
      </c>
      <c r="C27" s="187">
        <v>45434</v>
      </c>
      <c r="D27" s="243" t="s">
        <v>97</v>
      </c>
      <c r="E27" s="182" t="s">
        <v>49</v>
      </c>
      <c r="F27" s="182" t="s">
        <v>141</v>
      </c>
      <c r="G27" s="182" t="s">
        <v>111</v>
      </c>
      <c r="H27" s="83">
        <v>-0.7</v>
      </c>
      <c r="I27" s="199">
        <v>0</v>
      </c>
      <c r="J27" s="83">
        <v>-1</v>
      </c>
      <c r="K27" s="199">
        <v>0</v>
      </c>
      <c r="L27" s="83">
        <v>0</v>
      </c>
      <c r="M27" s="199">
        <v>0</v>
      </c>
      <c r="N27" s="83">
        <v>-1.7</v>
      </c>
      <c r="O27" s="199">
        <v>0</v>
      </c>
      <c r="P27" s="89"/>
      <c r="Q27" s="83">
        <v>-1</v>
      </c>
      <c r="R27" s="199">
        <v>0</v>
      </c>
      <c r="S27" s="83">
        <v>-0.8</v>
      </c>
      <c r="T27" s="199">
        <v>0</v>
      </c>
      <c r="U27" s="83">
        <v>0</v>
      </c>
      <c r="V27" s="199">
        <v>0</v>
      </c>
      <c r="W27" s="83">
        <v>-1.8</v>
      </c>
      <c r="X27" s="199">
        <v>0</v>
      </c>
      <c r="Y27" s="89"/>
      <c r="Z27" s="83">
        <v>-1</v>
      </c>
      <c r="AA27" s="199">
        <v>0</v>
      </c>
      <c r="AB27" s="83">
        <v>-0.9</v>
      </c>
      <c r="AC27" s="199">
        <v>0</v>
      </c>
      <c r="AD27" s="83">
        <v>0</v>
      </c>
      <c r="AE27" s="199">
        <v>0</v>
      </c>
      <c r="AF27" s="83">
        <v>-1.9</v>
      </c>
      <c r="AG27" s="199">
        <v>0</v>
      </c>
      <c r="AH27" s="89"/>
      <c r="AI27" s="83">
        <v>0</v>
      </c>
      <c r="AJ27" s="199">
        <v>0</v>
      </c>
      <c r="AK27" s="83">
        <v>0</v>
      </c>
      <c r="AL27" s="199">
        <v>0</v>
      </c>
      <c r="AM27" s="83">
        <v>0</v>
      </c>
      <c r="AN27" s="199">
        <v>0</v>
      </c>
      <c r="AO27" s="83">
        <v>0</v>
      </c>
      <c r="AP27" s="199">
        <v>0</v>
      </c>
      <c r="AQ27" s="89"/>
      <c r="AR27" s="83">
        <v>0</v>
      </c>
      <c r="AS27" s="199">
        <v>0</v>
      </c>
      <c r="AT27" s="83">
        <v>0</v>
      </c>
      <c r="AU27" s="199">
        <v>0</v>
      </c>
      <c r="AV27" s="83">
        <v>0</v>
      </c>
      <c r="AW27" s="199">
        <v>0</v>
      </c>
      <c r="AX27" s="83">
        <v>0</v>
      </c>
      <c r="AY27" s="199">
        <v>0</v>
      </c>
      <c r="AZ27" s="198"/>
    </row>
    <row r="28" spans="1:52" s="129" customFormat="1">
      <c r="A28" s="182"/>
      <c r="B28" s="184"/>
      <c r="C28" s="187"/>
      <c r="D28" s="243"/>
      <c r="E28" s="182"/>
      <c r="F28" s="182"/>
      <c r="G28" s="176" t="s">
        <v>5</v>
      </c>
      <c r="H28" s="178">
        <f>SUM(H26:H27)</f>
        <v>-3</v>
      </c>
      <c r="I28" s="168">
        <f t="shared" ref="I28:AY28" si="12">SUM(I26:I27)</f>
        <v>-2.2999999999999998</v>
      </c>
      <c r="J28" s="178">
        <f t="shared" si="12"/>
        <v>-4.0999999999999996</v>
      </c>
      <c r="K28" s="168">
        <f t="shared" si="12"/>
        <v>-3.2</v>
      </c>
      <c r="L28" s="178">
        <f t="shared" si="12"/>
        <v>0</v>
      </c>
      <c r="M28" s="168">
        <f t="shared" si="12"/>
        <v>0</v>
      </c>
      <c r="N28" s="178">
        <f t="shared" si="12"/>
        <v>-7.1000000000000005</v>
      </c>
      <c r="O28" s="168">
        <f t="shared" si="12"/>
        <v>-5.5</v>
      </c>
      <c r="P28" s="180"/>
      <c r="Q28" s="178">
        <f t="shared" si="12"/>
        <v>-3.8</v>
      </c>
      <c r="R28" s="168">
        <f t="shared" si="12"/>
        <v>-2.8</v>
      </c>
      <c r="S28" s="178">
        <f t="shared" si="12"/>
        <v>-3.2</v>
      </c>
      <c r="T28" s="168">
        <f t="shared" si="12"/>
        <v>-2.4</v>
      </c>
      <c r="U28" s="178">
        <f t="shared" si="12"/>
        <v>0</v>
      </c>
      <c r="V28" s="168">
        <f t="shared" si="12"/>
        <v>0</v>
      </c>
      <c r="W28" s="178">
        <f t="shared" si="12"/>
        <v>-7</v>
      </c>
      <c r="X28" s="168">
        <f t="shared" si="12"/>
        <v>-5.2</v>
      </c>
      <c r="Y28" s="180"/>
      <c r="Z28" s="178">
        <f t="shared" si="12"/>
        <v>-3.7</v>
      </c>
      <c r="AA28" s="168">
        <f t="shared" si="12"/>
        <v>-2.7</v>
      </c>
      <c r="AB28" s="178">
        <f t="shared" si="12"/>
        <v>-3.1</v>
      </c>
      <c r="AC28" s="168">
        <f t="shared" si="12"/>
        <v>-2.2000000000000002</v>
      </c>
      <c r="AD28" s="178">
        <f t="shared" si="12"/>
        <v>0</v>
      </c>
      <c r="AE28" s="168">
        <f t="shared" si="12"/>
        <v>0</v>
      </c>
      <c r="AF28" s="178">
        <f t="shared" si="12"/>
        <v>-6.8000000000000007</v>
      </c>
      <c r="AG28" s="168">
        <f t="shared" si="12"/>
        <v>-4.9000000000000004</v>
      </c>
      <c r="AH28" s="180"/>
      <c r="AI28" s="178">
        <f t="shared" si="12"/>
        <v>-2.5</v>
      </c>
      <c r="AJ28" s="168">
        <f t="shared" si="12"/>
        <v>-2.5</v>
      </c>
      <c r="AK28" s="178">
        <f t="shared" si="12"/>
        <v>-2.1</v>
      </c>
      <c r="AL28" s="168">
        <f t="shared" si="12"/>
        <v>-2.1</v>
      </c>
      <c r="AM28" s="178">
        <f t="shared" si="12"/>
        <v>0</v>
      </c>
      <c r="AN28" s="168">
        <f t="shared" si="12"/>
        <v>0</v>
      </c>
      <c r="AO28" s="178">
        <f t="shared" si="12"/>
        <v>-4.5999999999999996</v>
      </c>
      <c r="AP28" s="168">
        <f t="shared" si="12"/>
        <v>-4.5999999999999996</v>
      </c>
      <c r="AQ28" s="180"/>
      <c r="AR28" s="178">
        <f t="shared" si="12"/>
        <v>-2.2999999999999998</v>
      </c>
      <c r="AS28" s="168">
        <f t="shared" si="12"/>
        <v>-2.2999999999999998</v>
      </c>
      <c r="AT28" s="178">
        <f t="shared" si="12"/>
        <v>-2</v>
      </c>
      <c r="AU28" s="168">
        <f t="shared" si="12"/>
        <v>-2</v>
      </c>
      <c r="AV28" s="178">
        <f t="shared" si="12"/>
        <v>0</v>
      </c>
      <c r="AW28" s="168">
        <f t="shared" si="12"/>
        <v>0</v>
      </c>
      <c r="AX28" s="178">
        <f t="shared" si="12"/>
        <v>-4.3</v>
      </c>
      <c r="AY28" s="168">
        <f t="shared" si="12"/>
        <v>-4.3</v>
      </c>
      <c r="AZ28" s="198"/>
    </row>
    <row r="29" spans="1:52" s="129" customFormat="1">
      <c r="A29" s="182"/>
      <c r="B29" s="184"/>
      <c r="C29" s="187"/>
      <c r="D29" s="243"/>
      <c r="E29" s="182"/>
      <c r="F29" s="182"/>
      <c r="G29" s="114"/>
      <c r="H29" s="83"/>
      <c r="I29" s="199"/>
      <c r="J29" s="83"/>
      <c r="K29" s="199"/>
      <c r="L29" s="83"/>
      <c r="M29" s="199"/>
      <c r="N29" s="83"/>
      <c r="O29" s="199"/>
      <c r="P29" s="89"/>
      <c r="Q29" s="83"/>
      <c r="R29" s="199"/>
      <c r="S29" s="83"/>
      <c r="T29" s="199"/>
      <c r="U29" s="83"/>
      <c r="V29" s="199"/>
      <c r="W29" s="83"/>
      <c r="X29" s="199"/>
      <c r="Y29" s="89"/>
      <c r="Z29" s="83"/>
      <c r="AA29" s="199"/>
      <c r="AB29" s="83"/>
      <c r="AC29" s="199"/>
      <c r="AD29" s="83"/>
      <c r="AE29" s="199"/>
      <c r="AF29" s="83"/>
      <c r="AG29" s="199"/>
      <c r="AH29" s="89"/>
      <c r="AI29" s="83"/>
      <c r="AJ29" s="199"/>
      <c r="AK29" s="83"/>
      <c r="AL29" s="199"/>
      <c r="AM29" s="83"/>
      <c r="AN29" s="199"/>
      <c r="AO29" s="83"/>
      <c r="AP29" s="199"/>
      <c r="AQ29" s="89"/>
      <c r="AR29" s="83"/>
      <c r="AS29" s="199"/>
      <c r="AT29" s="83"/>
      <c r="AU29" s="199"/>
      <c r="AV29" s="83"/>
      <c r="AW29" s="199"/>
      <c r="AX29" s="83"/>
      <c r="AY29" s="199"/>
      <c r="AZ29" s="198"/>
    </row>
    <row r="30" spans="1:52" s="129" customFormat="1">
      <c r="A30" s="182" t="s">
        <v>278</v>
      </c>
      <c r="B30" s="184">
        <v>706</v>
      </c>
      <c r="C30" s="187">
        <v>45470</v>
      </c>
      <c r="D30" s="191" t="s">
        <v>301</v>
      </c>
      <c r="E30" s="182" t="s">
        <v>309</v>
      </c>
      <c r="F30" s="182" t="s">
        <v>294</v>
      </c>
      <c r="G30" s="166" t="s">
        <v>319</v>
      </c>
      <c r="H30" s="83">
        <v>-719.3</v>
      </c>
      <c r="I30" s="199">
        <v>0</v>
      </c>
      <c r="J30" s="83">
        <v>0</v>
      </c>
      <c r="K30" s="199">
        <v>0</v>
      </c>
      <c r="L30" s="83">
        <v>0</v>
      </c>
      <c r="M30" s="199">
        <v>0</v>
      </c>
      <c r="N30" s="83">
        <v>-719.3</v>
      </c>
      <c r="O30" s="199">
        <v>0</v>
      </c>
      <c r="P30" s="198"/>
      <c r="Q30" s="83">
        <v>-749.4</v>
      </c>
      <c r="R30" s="199">
        <v>0</v>
      </c>
      <c r="S30" s="83">
        <v>0</v>
      </c>
      <c r="T30" s="199">
        <v>0</v>
      </c>
      <c r="U30" s="83">
        <v>0</v>
      </c>
      <c r="V30" s="199">
        <v>0</v>
      </c>
      <c r="W30" s="83">
        <v>-749.4</v>
      </c>
      <c r="X30" s="199">
        <v>0</v>
      </c>
      <c r="Y30" s="198"/>
      <c r="Z30" s="83">
        <v>-782</v>
      </c>
      <c r="AA30" s="199">
        <v>0</v>
      </c>
      <c r="AB30" s="83">
        <v>0</v>
      </c>
      <c r="AC30" s="199">
        <v>0</v>
      </c>
      <c r="AD30" s="83">
        <v>0</v>
      </c>
      <c r="AE30" s="199">
        <v>0</v>
      </c>
      <c r="AF30" s="83">
        <v>-782</v>
      </c>
      <c r="AG30" s="199">
        <v>0</v>
      </c>
      <c r="AH30" s="198"/>
      <c r="AI30" s="83">
        <v>-817.4</v>
      </c>
      <c r="AJ30" s="199">
        <v>0</v>
      </c>
      <c r="AK30" s="83">
        <v>0</v>
      </c>
      <c r="AL30" s="199">
        <v>0</v>
      </c>
      <c r="AM30" s="83">
        <v>0</v>
      </c>
      <c r="AN30" s="199">
        <v>0</v>
      </c>
      <c r="AO30" s="83">
        <v>-817.4</v>
      </c>
      <c r="AP30" s="199">
        <v>0</v>
      </c>
      <c r="AQ30" s="198"/>
      <c r="AR30" s="83">
        <v>-854</v>
      </c>
      <c r="AS30" s="199">
        <v>0</v>
      </c>
      <c r="AT30" s="83">
        <v>0</v>
      </c>
      <c r="AU30" s="199">
        <v>0</v>
      </c>
      <c r="AV30" s="83">
        <v>0</v>
      </c>
      <c r="AW30" s="199">
        <v>0</v>
      </c>
      <c r="AX30" s="83">
        <v>-854</v>
      </c>
      <c r="AY30" s="199">
        <v>0</v>
      </c>
      <c r="AZ30" s="198"/>
    </row>
    <row r="31" spans="1:52" s="129" customFormat="1">
      <c r="A31" s="182"/>
      <c r="B31" s="184"/>
      <c r="C31" s="187"/>
      <c r="D31" s="191"/>
      <c r="E31" s="182"/>
      <c r="F31" s="182"/>
      <c r="G31" s="177" t="s">
        <v>5</v>
      </c>
      <c r="H31" s="178">
        <f>SUM(H30)</f>
        <v>-719.3</v>
      </c>
      <c r="I31" s="168">
        <f t="shared" ref="I31:AY31" si="13">SUM(I30)</f>
        <v>0</v>
      </c>
      <c r="J31" s="178">
        <f t="shared" si="13"/>
        <v>0</v>
      </c>
      <c r="K31" s="168">
        <f t="shared" si="13"/>
        <v>0</v>
      </c>
      <c r="L31" s="178">
        <f t="shared" si="13"/>
        <v>0</v>
      </c>
      <c r="M31" s="168">
        <f t="shared" si="13"/>
        <v>0</v>
      </c>
      <c r="N31" s="178">
        <f t="shared" si="13"/>
        <v>-719.3</v>
      </c>
      <c r="O31" s="168">
        <f t="shared" si="13"/>
        <v>0</v>
      </c>
      <c r="P31" s="180"/>
      <c r="Q31" s="178">
        <f t="shared" si="13"/>
        <v>-749.4</v>
      </c>
      <c r="R31" s="168">
        <f t="shared" si="13"/>
        <v>0</v>
      </c>
      <c r="S31" s="178">
        <f t="shared" si="13"/>
        <v>0</v>
      </c>
      <c r="T31" s="168">
        <f t="shared" si="13"/>
        <v>0</v>
      </c>
      <c r="U31" s="178">
        <f t="shared" si="13"/>
        <v>0</v>
      </c>
      <c r="V31" s="168">
        <f t="shared" si="13"/>
        <v>0</v>
      </c>
      <c r="W31" s="178">
        <f t="shared" si="13"/>
        <v>-749.4</v>
      </c>
      <c r="X31" s="168">
        <f t="shared" si="13"/>
        <v>0</v>
      </c>
      <c r="Y31" s="180"/>
      <c r="Z31" s="178">
        <f t="shared" si="13"/>
        <v>-782</v>
      </c>
      <c r="AA31" s="168">
        <f t="shared" si="13"/>
        <v>0</v>
      </c>
      <c r="AB31" s="178">
        <f t="shared" si="13"/>
        <v>0</v>
      </c>
      <c r="AC31" s="168">
        <f t="shared" si="13"/>
        <v>0</v>
      </c>
      <c r="AD31" s="178">
        <f t="shared" si="13"/>
        <v>0</v>
      </c>
      <c r="AE31" s="168">
        <f t="shared" si="13"/>
        <v>0</v>
      </c>
      <c r="AF31" s="178">
        <f t="shared" si="13"/>
        <v>-782</v>
      </c>
      <c r="AG31" s="168">
        <f t="shared" si="13"/>
        <v>0</v>
      </c>
      <c r="AH31" s="180"/>
      <c r="AI31" s="178">
        <f t="shared" si="13"/>
        <v>-817.4</v>
      </c>
      <c r="AJ31" s="168">
        <f t="shared" si="13"/>
        <v>0</v>
      </c>
      <c r="AK31" s="178">
        <f t="shared" si="13"/>
        <v>0</v>
      </c>
      <c r="AL31" s="168">
        <f t="shared" si="13"/>
        <v>0</v>
      </c>
      <c r="AM31" s="178">
        <f t="shared" si="13"/>
        <v>0</v>
      </c>
      <c r="AN31" s="168">
        <f t="shared" si="13"/>
        <v>0</v>
      </c>
      <c r="AO31" s="178">
        <f t="shared" si="13"/>
        <v>-817.4</v>
      </c>
      <c r="AP31" s="168">
        <f t="shared" si="13"/>
        <v>0</v>
      </c>
      <c r="AQ31" s="180"/>
      <c r="AR31" s="178">
        <f t="shared" si="13"/>
        <v>-854</v>
      </c>
      <c r="AS31" s="168">
        <f t="shared" si="13"/>
        <v>0</v>
      </c>
      <c r="AT31" s="178">
        <f t="shared" si="13"/>
        <v>0</v>
      </c>
      <c r="AU31" s="168">
        <f t="shared" si="13"/>
        <v>0</v>
      </c>
      <c r="AV31" s="178">
        <f t="shared" si="13"/>
        <v>0</v>
      </c>
      <c r="AW31" s="168">
        <f t="shared" si="13"/>
        <v>0</v>
      </c>
      <c r="AX31" s="178">
        <f t="shared" si="13"/>
        <v>-854</v>
      </c>
      <c r="AY31" s="168">
        <f t="shared" si="13"/>
        <v>0</v>
      </c>
      <c r="AZ31" s="198"/>
    </row>
    <row r="32" spans="1:52" s="129" customFormat="1">
      <c r="A32" s="182"/>
      <c r="B32" s="184"/>
      <c r="C32" s="187"/>
      <c r="D32" s="191"/>
      <c r="E32" s="182"/>
      <c r="F32" s="182"/>
      <c r="G32" s="198"/>
      <c r="H32" s="83"/>
      <c r="I32" s="199"/>
      <c r="J32" s="83"/>
      <c r="K32" s="199"/>
      <c r="L32" s="83"/>
      <c r="M32" s="199"/>
      <c r="N32" s="83"/>
      <c r="O32" s="199"/>
      <c r="P32" s="89"/>
      <c r="Q32" s="83"/>
      <c r="R32" s="199"/>
      <c r="S32" s="83"/>
      <c r="T32" s="199"/>
      <c r="U32" s="83"/>
      <c r="V32" s="199"/>
      <c r="W32" s="83"/>
      <c r="X32" s="199"/>
      <c r="Y32" s="89"/>
      <c r="Z32" s="83"/>
      <c r="AA32" s="199"/>
      <c r="AB32" s="83"/>
      <c r="AC32" s="199"/>
      <c r="AD32" s="83"/>
      <c r="AE32" s="199"/>
      <c r="AF32" s="83"/>
      <c r="AG32" s="199"/>
      <c r="AH32" s="89"/>
      <c r="AI32" s="83"/>
      <c r="AJ32" s="199"/>
      <c r="AK32" s="83"/>
      <c r="AL32" s="199"/>
      <c r="AM32" s="83"/>
      <c r="AN32" s="199"/>
      <c r="AO32" s="83"/>
      <c r="AP32" s="199"/>
      <c r="AQ32" s="89"/>
      <c r="AR32" s="83"/>
      <c r="AS32" s="199"/>
      <c r="AT32" s="83"/>
      <c r="AU32" s="199"/>
      <c r="AV32" s="83"/>
      <c r="AW32" s="199"/>
      <c r="AX32" s="83"/>
      <c r="AY32" s="199"/>
      <c r="AZ32" s="198"/>
    </row>
    <row r="33" spans="1:52" s="129" customFormat="1">
      <c r="A33" s="182" t="s">
        <v>119</v>
      </c>
      <c r="B33" s="185">
        <v>671</v>
      </c>
      <c r="C33" s="188">
        <v>45460</v>
      </c>
      <c r="D33" s="191" t="s">
        <v>142</v>
      </c>
      <c r="E33" s="182" t="s">
        <v>158</v>
      </c>
      <c r="F33" s="182" t="s">
        <v>239</v>
      </c>
      <c r="G33" s="166" t="s">
        <v>53</v>
      </c>
      <c r="H33" s="83" t="s">
        <v>21</v>
      </c>
      <c r="I33" s="199" t="s">
        <v>21</v>
      </c>
      <c r="J33" s="83">
        <v>0</v>
      </c>
      <c r="K33" s="199">
        <v>0</v>
      </c>
      <c r="L33" s="83">
        <v>0</v>
      </c>
      <c r="M33" s="199">
        <v>0</v>
      </c>
      <c r="N33" s="83" t="s">
        <v>21</v>
      </c>
      <c r="O33" s="199" t="s">
        <v>21</v>
      </c>
      <c r="P33" s="198"/>
      <c r="Q33" s="83" t="s">
        <v>21</v>
      </c>
      <c r="R33" s="199" t="s">
        <v>21</v>
      </c>
      <c r="S33" s="83">
        <v>0</v>
      </c>
      <c r="T33" s="199">
        <v>0</v>
      </c>
      <c r="U33" s="83">
        <v>0</v>
      </c>
      <c r="V33" s="199">
        <v>0</v>
      </c>
      <c r="W33" s="83" t="s">
        <v>21</v>
      </c>
      <c r="X33" s="199" t="s">
        <v>21</v>
      </c>
      <c r="Y33" s="198"/>
      <c r="Z33" s="83" t="s">
        <v>21</v>
      </c>
      <c r="AA33" s="199" t="s">
        <v>21</v>
      </c>
      <c r="AB33" s="83">
        <v>0</v>
      </c>
      <c r="AC33" s="199">
        <v>0</v>
      </c>
      <c r="AD33" s="83">
        <v>0</v>
      </c>
      <c r="AE33" s="199">
        <v>0</v>
      </c>
      <c r="AF33" s="83" t="s">
        <v>21</v>
      </c>
      <c r="AG33" s="199" t="s">
        <v>21</v>
      </c>
      <c r="AH33" s="198"/>
      <c r="AI33" s="83" t="s">
        <v>21</v>
      </c>
      <c r="AJ33" s="199" t="s">
        <v>21</v>
      </c>
      <c r="AK33" s="83">
        <v>0</v>
      </c>
      <c r="AL33" s="199">
        <v>0</v>
      </c>
      <c r="AM33" s="83">
        <v>0</v>
      </c>
      <c r="AN33" s="199">
        <v>0</v>
      </c>
      <c r="AO33" s="83" t="s">
        <v>21</v>
      </c>
      <c r="AP33" s="199" t="s">
        <v>21</v>
      </c>
      <c r="AQ33" s="198"/>
      <c r="AR33" s="83" t="s">
        <v>21</v>
      </c>
      <c r="AS33" s="199" t="s">
        <v>21</v>
      </c>
      <c r="AT33" s="83">
        <v>0</v>
      </c>
      <c r="AU33" s="199">
        <v>0</v>
      </c>
      <c r="AV33" s="83">
        <v>0</v>
      </c>
      <c r="AW33" s="199">
        <v>0</v>
      </c>
      <c r="AX33" s="83" t="s">
        <v>21</v>
      </c>
      <c r="AY33" s="199" t="s">
        <v>21</v>
      </c>
      <c r="AZ33" s="198"/>
    </row>
    <row r="34" spans="1:52" s="129" customFormat="1">
      <c r="A34" s="182" t="s">
        <v>170</v>
      </c>
      <c r="B34" s="185">
        <v>523</v>
      </c>
      <c r="C34" s="188">
        <v>45434</v>
      </c>
      <c r="D34" s="191" t="s">
        <v>143</v>
      </c>
      <c r="E34" s="182" t="s">
        <v>159</v>
      </c>
      <c r="F34" s="182" t="s">
        <v>144</v>
      </c>
      <c r="G34" s="166" t="s">
        <v>53</v>
      </c>
      <c r="H34" s="83" t="s">
        <v>21</v>
      </c>
      <c r="I34" s="199" t="s">
        <v>21</v>
      </c>
      <c r="J34" s="83">
        <v>0</v>
      </c>
      <c r="K34" s="199">
        <v>0</v>
      </c>
      <c r="L34" s="83">
        <v>0</v>
      </c>
      <c r="M34" s="199">
        <v>0</v>
      </c>
      <c r="N34" s="83" t="s">
        <v>21</v>
      </c>
      <c r="O34" s="199" t="s">
        <v>21</v>
      </c>
      <c r="P34" s="89"/>
      <c r="Q34" s="83" t="s">
        <v>21</v>
      </c>
      <c r="R34" s="199" t="s">
        <v>21</v>
      </c>
      <c r="S34" s="83">
        <v>0</v>
      </c>
      <c r="T34" s="199">
        <v>0</v>
      </c>
      <c r="U34" s="83">
        <v>0</v>
      </c>
      <c r="V34" s="199">
        <v>0</v>
      </c>
      <c r="W34" s="83" t="s">
        <v>21</v>
      </c>
      <c r="X34" s="199" t="s">
        <v>21</v>
      </c>
      <c r="Y34" s="89"/>
      <c r="Z34" s="83" t="s">
        <v>21</v>
      </c>
      <c r="AA34" s="199" t="s">
        <v>21</v>
      </c>
      <c r="AB34" s="83">
        <v>0</v>
      </c>
      <c r="AC34" s="199">
        <v>0</v>
      </c>
      <c r="AD34" s="83">
        <v>0</v>
      </c>
      <c r="AE34" s="199">
        <v>0</v>
      </c>
      <c r="AF34" s="83" t="s">
        <v>21</v>
      </c>
      <c r="AG34" s="199" t="s">
        <v>21</v>
      </c>
      <c r="AH34" s="89"/>
      <c r="AI34" s="83" t="s">
        <v>21</v>
      </c>
      <c r="AJ34" s="199" t="s">
        <v>21</v>
      </c>
      <c r="AK34" s="83">
        <v>0</v>
      </c>
      <c r="AL34" s="199">
        <v>0</v>
      </c>
      <c r="AM34" s="83">
        <v>0</v>
      </c>
      <c r="AN34" s="199">
        <v>0</v>
      </c>
      <c r="AO34" s="83" t="s">
        <v>21</v>
      </c>
      <c r="AP34" s="199" t="s">
        <v>21</v>
      </c>
      <c r="AQ34" s="89"/>
      <c r="AR34" s="83" t="s">
        <v>21</v>
      </c>
      <c r="AS34" s="199" t="s">
        <v>21</v>
      </c>
      <c r="AT34" s="83">
        <v>0</v>
      </c>
      <c r="AU34" s="199">
        <v>0</v>
      </c>
      <c r="AV34" s="83">
        <v>0</v>
      </c>
      <c r="AW34" s="199">
        <v>0</v>
      </c>
      <c r="AX34" s="83" t="s">
        <v>21</v>
      </c>
      <c r="AY34" s="199" t="s">
        <v>21</v>
      </c>
      <c r="AZ34" s="198"/>
    </row>
    <row r="35" spans="1:52" s="129" customFormat="1">
      <c r="A35" s="182" t="s">
        <v>169</v>
      </c>
      <c r="B35" s="184">
        <v>536</v>
      </c>
      <c r="C35" s="187">
        <v>45434</v>
      </c>
      <c r="D35" s="243" t="s">
        <v>139</v>
      </c>
      <c r="E35" s="182" t="s">
        <v>157</v>
      </c>
      <c r="F35" s="182" t="s">
        <v>149</v>
      </c>
      <c r="G35" s="182" t="s">
        <v>53</v>
      </c>
      <c r="H35" s="83">
        <v>-0.9</v>
      </c>
      <c r="I35" s="199">
        <v>0</v>
      </c>
      <c r="J35" s="83">
        <v>0</v>
      </c>
      <c r="K35" s="199">
        <v>0</v>
      </c>
      <c r="L35" s="83">
        <v>0</v>
      </c>
      <c r="M35" s="199">
        <v>0</v>
      </c>
      <c r="N35" s="83">
        <v>-0.9</v>
      </c>
      <c r="O35" s="199">
        <v>0</v>
      </c>
      <c r="P35" s="89"/>
      <c r="Q35" s="83">
        <v>0</v>
      </c>
      <c r="R35" s="199">
        <v>0</v>
      </c>
      <c r="S35" s="83">
        <v>0</v>
      </c>
      <c r="T35" s="199">
        <v>0</v>
      </c>
      <c r="U35" s="83">
        <v>0</v>
      </c>
      <c r="V35" s="199">
        <v>0</v>
      </c>
      <c r="W35" s="83">
        <v>0</v>
      </c>
      <c r="X35" s="199">
        <v>0</v>
      </c>
      <c r="Y35" s="89"/>
      <c r="Z35" s="83">
        <v>0</v>
      </c>
      <c r="AA35" s="199">
        <v>0</v>
      </c>
      <c r="AB35" s="83">
        <v>0</v>
      </c>
      <c r="AC35" s="199">
        <v>0</v>
      </c>
      <c r="AD35" s="83">
        <v>0</v>
      </c>
      <c r="AE35" s="199">
        <v>0</v>
      </c>
      <c r="AF35" s="83">
        <v>0</v>
      </c>
      <c r="AG35" s="199">
        <v>0</v>
      </c>
      <c r="AH35" s="89"/>
      <c r="AI35" s="83">
        <v>0</v>
      </c>
      <c r="AJ35" s="199">
        <v>0</v>
      </c>
      <c r="AK35" s="83">
        <v>0</v>
      </c>
      <c r="AL35" s="199">
        <v>0</v>
      </c>
      <c r="AM35" s="83">
        <v>0</v>
      </c>
      <c r="AN35" s="199">
        <v>0</v>
      </c>
      <c r="AO35" s="83">
        <v>0</v>
      </c>
      <c r="AP35" s="199">
        <v>0</v>
      </c>
      <c r="AQ35" s="89"/>
      <c r="AR35" s="83">
        <v>0</v>
      </c>
      <c r="AS35" s="199">
        <v>0</v>
      </c>
      <c r="AT35" s="83">
        <v>0</v>
      </c>
      <c r="AU35" s="199">
        <v>0</v>
      </c>
      <c r="AV35" s="83">
        <v>0</v>
      </c>
      <c r="AW35" s="199">
        <v>0</v>
      </c>
      <c r="AX35" s="83">
        <v>0</v>
      </c>
      <c r="AY35" s="199">
        <v>0</v>
      </c>
      <c r="AZ35" s="198"/>
    </row>
    <row r="36" spans="1:52" s="129" customFormat="1">
      <c r="A36" s="182" t="s">
        <v>281</v>
      </c>
      <c r="B36" s="184">
        <v>729</v>
      </c>
      <c r="C36" s="187">
        <v>45470</v>
      </c>
      <c r="D36" s="190" t="s">
        <v>306</v>
      </c>
      <c r="E36" s="183" t="s">
        <v>312</v>
      </c>
      <c r="F36" s="182" t="s">
        <v>299</v>
      </c>
      <c r="G36" s="182" t="s">
        <v>53</v>
      </c>
      <c r="H36" s="83">
        <v>-0.2</v>
      </c>
      <c r="I36" s="254">
        <v>-0.2</v>
      </c>
      <c r="J36" s="83">
        <v>0</v>
      </c>
      <c r="K36" s="254">
        <v>0</v>
      </c>
      <c r="L36" s="83">
        <v>0</v>
      </c>
      <c r="M36" s="254">
        <v>0</v>
      </c>
      <c r="N36" s="83">
        <v>-0.2</v>
      </c>
      <c r="O36" s="254">
        <v>-0.2</v>
      </c>
      <c r="P36" s="89"/>
      <c r="Q36" s="83">
        <v>-0.2</v>
      </c>
      <c r="R36" s="254">
        <v>-0.2</v>
      </c>
      <c r="S36" s="83">
        <v>0</v>
      </c>
      <c r="T36" s="254">
        <v>0</v>
      </c>
      <c r="U36" s="83">
        <v>0</v>
      </c>
      <c r="V36" s="254">
        <v>0</v>
      </c>
      <c r="W36" s="83">
        <v>-0.2</v>
      </c>
      <c r="X36" s="254">
        <v>-0.2</v>
      </c>
      <c r="Y36" s="89"/>
      <c r="Z36" s="83">
        <v>-0.2</v>
      </c>
      <c r="AA36" s="254">
        <v>-0.2</v>
      </c>
      <c r="AB36" s="83">
        <v>0</v>
      </c>
      <c r="AC36" s="254">
        <v>0</v>
      </c>
      <c r="AD36" s="83">
        <v>0</v>
      </c>
      <c r="AE36" s="254">
        <v>0</v>
      </c>
      <c r="AF36" s="83">
        <v>-0.2</v>
      </c>
      <c r="AG36" s="254">
        <v>-0.2</v>
      </c>
      <c r="AH36" s="89"/>
      <c r="AI36" s="83">
        <v>-0.2</v>
      </c>
      <c r="AJ36" s="254">
        <v>-0.2</v>
      </c>
      <c r="AK36" s="83">
        <v>0</v>
      </c>
      <c r="AL36" s="254">
        <v>0</v>
      </c>
      <c r="AM36" s="83">
        <v>0</v>
      </c>
      <c r="AN36" s="254">
        <v>0</v>
      </c>
      <c r="AO36" s="83">
        <v>-0.2</v>
      </c>
      <c r="AP36" s="254">
        <v>-0.2</v>
      </c>
      <c r="AQ36" s="89"/>
      <c r="AR36" s="83">
        <v>-0.1</v>
      </c>
      <c r="AS36" s="254">
        <v>-0.1</v>
      </c>
      <c r="AT36" s="83">
        <v>0</v>
      </c>
      <c r="AU36" s="254">
        <v>0</v>
      </c>
      <c r="AV36" s="83">
        <v>0</v>
      </c>
      <c r="AW36" s="254">
        <v>0</v>
      </c>
      <c r="AX36" s="83">
        <v>-0.1</v>
      </c>
      <c r="AY36" s="254">
        <v>-0.1</v>
      </c>
      <c r="AZ36" s="253"/>
    </row>
    <row r="37" spans="1:52" s="129" customFormat="1">
      <c r="A37" s="182" t="s">
        <v>106</v>
      </c>
      <c r="B37" s="184">
        <v>443</v>
      </c>
      <c r="C37" s="187">
        <v>45460</v>
      </c>
      <c r="D37" s="190" t="s">
        <v>97</v>
      </c>
      <c r="E37" s="183" t="s">
        <v>49</v>
      </c>
      <c r="F37" s="182" t="s">
        <v>114</v>
      </c>
      <c r="G37" s="182" t="s">
        <v>53</v>
      </c>
      <c r="H37" s="83">
        <v>0</v>
      </c>
      <c r="I37" s="257">
        <v>0</v>
      </c>
      <c r="J37" s="83">
        <v>0</v>
      </c>
      <c r="K37" s="257">
        <v>0</v>
      </c>
      <c r="L37" s="83">
        <v>0</v>
      </c>
      <c r="M37" s="257">
        <v>0</v>
      </c>
      <c r="N37" s="83">
        <v>0</v>
      </c>
      <c r="O37" s="257">
        <v>0</v>
      </c>
      <c r="P37" s="89"/>
      <c r="Q37" s="83" t="s">
        <v>20</v>
      </c>
      <c r="R37" s="257">
        <v>0</v>
      </c>
      <c r="S37" s="83">
        <v>0</v>
      </c>
      <c r="T37" s="257">
        <v>0</v>
      </c>
      <c r="U37" s="83">
        <v>0</v>
      </c>
      <c r="V37" s="257">
        <v>0</v>
      </c>
      <c r="W37" s="83">
        <v>0</v>
      </c>
      <c r="X37" s="257">
        <v>0</v>
      </c>
      <c r="Y37" s="89"/>
      <c r="Z37" s="83">
        <v>-0.1</v>
      </c>
      <c r="AA37" s="257">
        <v>0</v>
      </c>
      <c r="AB37" s="83">
        <v>0</v>
      </c>
      <c r="AC37" s="257">
        <v>0</v>
      </c>
      <c r="AD37" s="83">
        <v>0</v>
      </c>
      <c r="AE37" s="257">
        <v>0</v>
      </c>
      <c r="AF37" s="83">
        <v>-0.1</v>
      </c>
      <c r="AG37" s="257">
        <v>0</v>
      </c>
      <c r="AH37" s="89"/>
      <c r="AI37" s="83">
        <v>0</v>
      </c>
      <c r="AJ37" s="257">
        <v>0</v>
      </c>
      <c r="AK37" s="83">
        <v>0</v>
      </c>
      <c r="AL37" s="257">
        <v>0</v>
      </c>
      <c r="AM37" s="83">
        <v>0</v>
      </c>
      <c r="AN37" s="257">
        <v>0</v>
      </c>
      <c r="AO37" s="83">
        <v>0</v>
      </c>
      <c r="AP37" s="257">
        <v>0</v>
      </c>
      <c r="AQ37" s="89"/>
      <c r="AR37" s="83">
        <v>0</v>
      </c>
      <c r="AS37" s="257">
        <v>0</v>
      </c>
      <c r="AT37" s="83">
        <v>0</v>
      </c>
      <c r="AU37" s="257">
        <v>0</v>
      </c>
      <c r="AV37" s="83">
        <v>0</v>
      </c>
      <c r="AW37" s="257">
        <v>0</v>
      </c>
      <c r="AX37" s="83">
        <v>0</v>
      </c>
      <c r="AY37" s="257">
        <v>0</v>
      </c>
      <c r="AZ37" s="256"/>
    </row>
    <row r="38" spans="1:52" s="129" customFormat="1">
      <c r="A38" s="182"/>
      <c r="B38" s="184"/>
      <c r="C38" s="187"/>
      <c r="D38" s="191"/>
      <c r="E38" s="182"/>
      <c r="F38" s="182"/>
      <c r="G38" s="177" t="s">
        <v>5</v>
      </c>
      <c r="H38" s="178">
        <f>SUM(H33:H37)</f>
        <v>-1.1000000000000001</v>
      </c>
      <c r="I38" s="168">
        <f t="shared" ref="I38:AY38" si="14">SUM(I33:I37)</f>
        <v>-0.2</v>
      </c>
      <c r="J38" s="178">
        <f t="shared" si="14"/>
        <v>0</v>
      </c>
      <c r="K38" s="168">
        <f t="shared" si="14"/>
        <v>0</v>
      </c>
      <c r="L38" s="178">
        <f t="shared" si="14"/>
        <v>0</v>
      </c>
      <c r="M38" s="168">
        <f t="shared" si="14"/>
        <v>0</v>
      </c>
      <c r="N38" s="178">
        <f t="shared" si="14"/>
        <v>-1.1000000000000001</v>
      </c>
      <c r="O38" s="168">
        <f t="shared" si="14"/>
        <v>-0.2</v>
      </c>
      <c r="P38" s="180"/>
      <c r="Q38" s="178">
        <f t="shared" si="14"/>
        <v>-0.2</v>
      </c>
      <c r="R38" s="168">
        <f t="shared" si="14"/>
        <v>-0.2</v>
      </c>
      <c r="S38" s="178">
        <f t="shared" si="14"/>
        <v>0</v>
      </c>
      <c r="T38" s="168">
        <f t="shared" si="14"/>
        <v>0</v>
      </c>
      <c r="U38" s="178">
        <f t="shared" si="14"/>
        <v>0</v>
      </c>
      <c r="V38" s="168">
        <f t="shared" si="14"/>
        <v>0</v>
      </c>
      <c r="W38" s="178">
        <f t="shared" si="14"/>
        <v>-0.2</v>
      </c>
      <c r="X38" s="168">
        <f t="shared" si="14"/>
        <v>-0.2</v>
      </c>
      <c r="Y38" s="180"/>
      <c r="Z38" s="178">
        <f t="shared" si="14"/>
        <v>-0.30000000000000004</v>
      </c>
      <c r="AA38" s="168">
        <f t="shared" si="14"/>
        <v>-0.2</v>
      </c>
      <c r="AB38" s="178">
        <f t="shared" si="14"/>
        <v>0</v>
      </c>
      <c r="AC38" s="168">
        <f t="shared" si="14"/>
        <v>0</v>
      </c>
      <c r="AD38" s="178">
        <f t="shared" si="14"/>
        <v>0</v>
      </c>
      <c r="AE38" s="168">
        <f t="shared" si="14"/>
        <v>0</v>
      </c>
      <c r="AF38" s="178">
        <f t="shared" si="14"/>
        <v>-0.30000000000000004</v>
      </c>
      <c r="AG38" s="168">
        <f t="shared" si="14"/>
        <v>-0.2</v>
      </c>
      <c r="AH38" s="180"/>
      <c r="AI38" s="178">
        <f t="shared" si="14"/>
        <v>-0.2</v>
      </c>
      <c r="AJ38" s="168">
        <f t="shared" si="14"/>
        <v>-0.2</v>
      </c>
      <c r="AK38" s="178">
        <f t="shared" si="14"/>
        <v>0</v>
      </c>
      <c r="AL38" s="168">
        <f t="shared" si="14"/>
        <v>0</v>
      </c>
      <c r="AM38" s="178">
        <f t="shared" si="14"/>
        <v>0</v>
      </c>
      <c r="AN38" s="168">
        <f t="shared" si="14"/>
        <v>0</v>
      </c>
      <c r="AO38" s="178">
        <f t="shared" si="14"/>
        <v>-0.2</v>
      </c>
      <c r="AP38" s="168">
        <f t="shared" si="14"/>
        <v>-0.2</v>
      </c>
      <c r="AQ38" s="180"/>
      <c r="AR38" s="178">
        <f t="shared" si="14"/>
        <v>-0.1</v>
      </c>
      <c r="AS38" s="168">
        <f t="shared" si="14"/>
        <v>-0.1</v>
      </c>
      <c r="AT38" s="178">
        <f t="shared" si="14"/>
        <v>0</v>
      </c>
      <c r="AU38" s="168">
        <f t="shared" si="14"/>
        <v>0</v>
      </c>
      <c r="AV38" s="178">
        <f t="shared" si="14"/>
        <v>0</v>
      </c>
      <c r="AW38" s="168">
        <f t="shared" si="14"/>
        <v>0</v>
      </c>
      <c r="AX38" s="178">
        <f t="shared" si="14"/>
        <v>-0.1</v>
      </c>
      <c r="AY38" s="168">
        <f t="shared" si="14"/>
        <v>-0.1</v>
      </c>
      <c r="AZ38" s="253"/>
    </row>
    <row r="39" spans="1:52" s="129" customFormat="1">
      <c r="A39" s="182"/>
      <c r="B39" s="184"/>
      <c r="C39" s="187"/>
      <c r="D39" s="191"/>
      <c r="E39" s="182"/>
      <c r="F39" s="182"/>
      <c r="G39" s="198"/>
      <c r="H39" s="83"/>
      <c r="I39" s="199"/>
      <c r="J39" s="83"/>
      <c r="K39" s="199"/>
      <c r="L39" s="83"/>
      <c r="M39" s="199"/>
      <c r="N39" s="83"/>
      <c r="O39" s="199"/>
      <c r="P39" s="89"/>
      <c r="Q39" s="83"/>
      <c r="R39" s="199"/>
      <c r="S39" s="83"/>
      <c r="T39" s="199"/>
      <c r="U39" s="83"/>
      <c r="V39" s="199"/>
      <c r="W39" s="83"/>
      <c r="X39" s="199"/>
      <c r="Y39" s="89"/>
      <c r="Z39" s="83"/>
      <c r="AA39" s="199"/>
      <c r="AB39" s="83"/>
      <c r="AC39" s="199"/>
      <c r="AD39" s="83"/>
      <c r="AE39" s="199"/>
      <c r="AF39" s="83"/>
      <c r="AG39" s="199"/>
      <c r="AH39" s="89"/>
      <c r="AI39" s="83"/>
      <c r="AJ39" s="199"/>
      <c r="AK39" s="83"/>
      <c r="AL39" s="199"/>
      <c r="AM39" s="83"/>
      <c r="AN39" s="199"/>
      <c r="AO39" s="83"/>
      <c r="AP39" s="199"/>
      <c r="AQ39" s="89"/>
      <c r="AR39" s="83"/>
      <c r="AS39" s="199"/>
      <c r="AT39" s="83"/>
      <c r="AU39" s="199"/>
      <c r="AV39" s="83"/>
      <c r="AW39" s="199"/>
      <c r="AX39" s="83"/>
      <c r="AY39" s="199"/>
      <c r="AZ39" s="198"/>
    </row>
    <row r="40" spans="1:52" s="31" customFormat="1">
      <c r="A40" s="182" t="s">
        <v>177</v>
      </c>
      <c r="B40" s="184">
        <v>608</v>
      </c>
      <c r="C40" s="187">
        <v>45460</v>
      </c>
      <c r="D40" s="243" t="s">
        <v>237</v>
      </c>
      <c r="E40" s="182" t="s">
        <v>252</v>
      </c>
      <c r="F40" s="182" t="s">
        <v>238</v>
      </c>
      <c r="G40" s="182" t="s">
        <v>133</v>
      </c>
      <c r="H40" s="83">
        <v>-0.8</v>
      </c>
      <c r="I40" s="254">
        <v>0</v>
      </c>
      <c r="J40" s="83">
        <v>0</v>
      </c>
      <c r="K40" s="254">
        <v>0</v>
      </c>
      <c r="L40" s="83">
        <v>0.8</v>
      </c>
      <c r="M40" s="254">
        <v>0</v>
      </c>
      <c r="N40" s="83">
        <v>0</v>
      </c>
      <c r="O40" s="254">
        <v>0</v>
      </c>
      <c r="P40" s="253"/>
      <c r="Q40" s="83">
        <v>-0.8</v>
      </c>
      <c r="R40" s="254">
        <v>0</v>
      </c>
      <c r="S40" s="83">
        <v>0</v>
      </c>
      <c r="T40" s="254">
        <v>0</v>
      </c>
      <c r="U40" s="83">
        <v>0.8</v>
      </c>
      <c r="V40" s="254">
        <v>0</v>
      </c>
      <c r="W40" s="83">
        <v>0</v>
      </c>
      <c r="X40" s="254">
        <v>0</v>
      </c>
      <c r="Y40" s="253"/>
      <c r="Z40" s="83">
        <v>0</v>
      </c>
      <c r="AA40" s="254">
        <v>0</v>
      </c>
      <c r="AB40" s="83">
        <v>0</v>
      </c>
      <c r="AC40" s="254">
        <v>0</v>
      </c>
      <c r="AD40" s="83">
        <v>0</v>
      </c>
      <c r="AE40" s="254">
        <v>0</v>
      </c>
      <c r="AF40" s="83">
        <v>0</v>
      </c>
      <c r="AG40" s="254">
        <v>0</v>
      </c>
      <c r="AH40" s="253"/>
      <c r="AI40" s="83">
        <v>0</v>
      </c>
      <c r="AJ40" s="254">
        <v>0</v>
      </c>
      <c r="AK40" s="83">
        <v>0</v>
      </c>
      <c r="AL40" s="254">
        <v>0</v>
      </c>
      <c r="AM40" s="83">
        <v>0</v>
      </c>
      <c r="AN40" s="254">
        <v>0</v>
      </c>
      <c r="AO40" s="83">
        <v>0</v>
      </c>
      <c r="AP40" s="254">
        <v>0</v>
      </c>
      <c r="AQ40" s="253"/>
      <c r="AR40" s="83">
        <v>0</v>
      </c>
      <c r="AS40" s="254">
        <v>0</v>
      </c>
      <c r="AT40" s="83">
        <v>0</v>
      </c>
      <c r="AU40" s="254">
        <v>0</v>
      </c>
      <c r="AV40" s="83">
        <v>0</v>
      </c>
      <c r="AW40" s="254">
        <v>0</v>
      </c>
      <c r="AX40" s="83">
        <v>0</v>
      </c>
      <c r="AY40" s="254">
        <v>0</v>
      </c>
    </row>
    <row r="41" spans="1:52" s="129" customFormat="1">
      <c r="A41" s="182" t="s">
        <v>119</v>
      </c>
      <c r="B41" s="184">
        <v>671</v>
      </c>
      <c r="C41" s="187">
        <v>45460</v>
      </c>
      <c r="D41" s="191" t="s">
        <v>142</v>
      </c>
      <c r="E41" s="182" t="s">
        <v>158</v>
      </c>
      <c r="F41" s="182" t="s">
        <v>239</v>
      </c>
      <c r="G41" s="166" t="s">
        <v>133</v>
      </c>
      <c r="H41" s="83" t="s">
        <v>21</v>
      </c>
      <c r="I41" s="199" t="s">
        <v>21</v>
      </c>
      <c r="J41" s="83" t="s">
        <v>21</v>
      </c>
      <c r="K41" s="199" t="s">
        <v>21</v>
      </c>
      <c r="L41" s="83" t="s">
        <v>21</v>
      </c>
      <c r="M41" s="199" t="s">
        <v>21</v>
      </c>
      <c r="N41" s="83" t="s">
        <v>21</v>
      </c>
      <c r="O41" s="199" t="s">
        <v>21</v>
      </c>
      <c r="P41" s="89"/>
      <c r="Q41" s="83" t="s">
        <v>21</v>
      </c>
      <c r="R41" s="199" t="s">
        <v>21</v>
      </c>
      <c r="S41" s="83" t="s">
        <v>21</v>
      </c>
      <c r="T41" s="199" t="s">
        <v>21</v>
      </c>
      <c r="U41" s="83" t="s">
        <v>21</v>
      </c>
      <c r="V41" s="199" t="s">
        <v>21</v>
      </c>
      <c r="W41" s="83" t="s">
        <v>21</v>
      </c>
      <c r="X41" s="199" t="s">
        <v>21</v>
      </c>
      <c r="Y41" s="89"/>
      <c r="Z41" s="83" t="s">
        <v>21</v>
      </c>
      <c r="AA41" s="199" t="s">
        <v>21</v>
      </c>
      <c r="AB41" s="83" t="s">
        <v>21</v>
      </c>
      <c r="AC41" s="199" t="s">
        <v>21</v>
      </c>
      <c r="AD41" s="83" t="s">
        <v>21</v>
      </c>
      <c r="AE41" s="199" t="s">
        <v>21</v>
      </c>
      <c r="AF41" s="83" t="s">
        <v>21</v>
      </c>
      <c r="AG41" s="199" t="s">
        <v>21</v>
      </c>
      <c r="AH41" s="89"/>
      <c r="AI41" s="83" t="s">
        <v>21</v>
      </c>
      <c r="AJ41" s="199" t="s">
        <v>21</v>
      </c>
      <c r="AK41" s="83" t="s">
        <v>21</v>
      </c>
      <c r="AL41" s="199" t="s">
        <v>21</v>
      </c>
      <c r="AM41" s="83" t="s">
        <v>21</v>
      </c>
      <c r="AN41" s="199" t="s">
        <v>21</v>
      </c>
      <c r="AO41" s="83" t="s">
        <v>21</v>
      </c>
      <c r="AP41" s="199" t="s">
        <v>21</v>
      </c>
      <c r="AQ41" s="89"/>
      <c r="AR41" s="83" t="s">
        <v>21</v>
      </c>
      <c r="AS41" s="199" t="s">
        <v>21</v>
      </c>
      <c r="AT41" s="83" t="s">
        <v>21</v>
      </c>
      <c r="AU41" s="199" t="s">
        <v>21</v>
      </c>
      <c r="AV41" s="83" t="s">
        <v>21</v>
      </c>
      <c r="AW41" s="199" t="s">
        <v>21</v>
      </c>
      <c r="AX41" s="83" t="s">
        <v>21</v>
      </c>
      <c r="AY41" s="199" t="s">
        <v>21</v>
      </c>
      <c r="AZ41" s="198"/>
    </row>
    <row r="42" spans="1:52" s="129" customFormat="1">
      <c r="A42" s="182" t="s">
        <v>170</v>
      </c>
      <c r="B42" s="184">
        <v>523</v>
      </c>
      <c r="C42" s="187">
        <v>45434</v>
      </c>
      <c r="D42" s="191" t="s">
        <v>143</v>
      </c>
      <c r="E42" s="182" t="s">
        <v>159</v>
      </c>
      <c r="F42" s="182" t="s">
        <v>144</v>
      </c>
      <c r="G42" s="166" t="s">
        <v>133</v>
      </c>
      <c r="H42" s="83">
        <v>0.6</v>
      </c>
      <c r="I42" s="199">
        <v>0.6</v>
      </c>
      <c r="J42" s="83">
        <v>0</v>
      </c>
      <c r="K42" s="199">
        <v>0</v>
      </c>
      <c r="L42" s="83">
        <v>0</v>
      </c>
      <c r="M42" s="199">
        <v>0</v>
      </c>
      <c r="N42" s="83">
        <v>0.6</v>
      </c>
      <c r="O42" s="199">
        <v>0.6</v>
      </c>
      <c r="P42" s="89"/>
      <c r="Q42" s="83">
        <v>0.6</v>
      </c>
      <c r="R42" s="199">
        <v>0.6</v>
      </c>
      <c r="S42" s="83">
        <v>0</v>
      </c>
      <c r="T42" s="199">
        <v>0</v>
      </c>
      <c r="U42" s="83">
        <v>0</v>
      </c>
      <c r="V42" s="199">
        <v>0</v>
      </c>
      <c r="W42" s="83">
        <v>0.6</v>
      </c>
      <c r="X42" s="199">
        <v>0.6</v>
      </c>
      <c r="Y42" s="89"/>
      <c r="Z42" s="83">
        <v>0.6</v>
      </c>
      <c r="AA42" s="199">
        <v>0.6</v>
      </c>
      <c r="AB42" s="83">
        <v>0</v>
      </c>
      <c r="AC42" s="199">
        <v>0</v>
      </c>
      <c r="AD42" s="83">
        <v>0</v>
      </c>
      <c r="AE42" s="199">
        <v>0</v>
      </c>
      <c r="AF42" s="83">
        <v>0.6</v>
      </c>
      <c r="AG42" s="199">
        <v>0.6</v>
      </c>
      <c r="AH42" s="89"/>
      <c r="AI42" s="83">
        <v>0.6</v>
      </c>
      <c r="AJ42" s="199">
        <v>0.6</v>
      </c>
      <c r="AK42" s="83">
        <v>0</v>
      </c>
      <c r="AL42" s="199">
        <v>0</v>
      </c>
      <c r="AM42" s="83">
        <v>0</v>
      </c>
      <c r="AN42" s="199">
        <v>0</v>
      </c>
      <c r="AO42" s="83">
        <v>0.6</v>
      </c>
      <c r="AP42" s="199">
        <v>0.6</v>
      </c>
      <c r="AQ42" s="89"/>
      <c r="AR42" s="83">
        <v>0.6</v>
      </c>
      <c r="AS42" s="199">
        <v>0.6</v>
      </c>
      <c r="AT42" s="83">
        <v>0</v>
      </c>
      <c r="AU42" s="199">
        <v>0</v>
      </c>
      <c r="AV42" s="83">
        <v>0</v>
      </c>
      <c r="AW42" s="199">
        <v>0</v>
      </c>
      <c r="AX42" s="83">
        <v>0.6</v>
      </c>
      <c r="AY42" s="199">
        <v>0.6</v>
      </c>
      <c r="AZ42" s="198"/>
    </row>
    <row r="43" spans="1:52" s="129" customFormat="1">
      <c r="A43" s="182"/>
      <c r="B43" s="184"/>
      <c r="C43" s="187"/>
      <c r="D43" s="191"/>
      <c r="E43" s="182"/>
      <c r="F43" s="182"/>
      <c r="G43" s="177" t="s">
        <v>5</v>
      </c>
      <c r="H43" s="178">
        <f>SUM(H40:H42)</f>
        <v>-0.20000000000000007</v>
      </c>
      <c r="I43" s="168">
        <f t="shared" ref="I43:AY43" si="15">SUM(I40:I42)</f>
        <v>0.6</v>
      </c>
      <c r="J43" s="178">
        <f t="shared" si="15"/>
        <v>0</v>
      </c>
      <c r="K43" s="168">
        <f t="shared" si="15"/>
        <v>0</v>
      </c>
      <c r="L43" s="178">
        <f t="shared" si="15"/>
        <v>0.8</v>
      </c>
      <c r="M43" s="168">
        <f t="shared" si="15"/>
        <v>0</v>
      </c>
      <c r="N43" s="178">
        <f t="shared" si="15"/>
        <v>0.6</v>
      </c>
      <c r="O43" s="168">
        <f t="shared" si="15"/>
        <v>0.6</v>
      </c>
      <c r="P43" s="180"/>
      <c r="Q43" s="178">
        <f t="shared" si="15"/>
        <v>-0.20000000000000007</v>
      </c>
      <c r="R43" s="168">
        <f t="shared" si="15"/>
        <v>0.6</v>
      </c>
      <c r="S43" s="178">
        <f t="shared" si="15"/>
        <v>0</v>
      </c>
      <c r="T43" s="168">
        <f t="shared" si="15"/>
        <v>0</v>
      </c>
      <c r="U43" s="178">
        <f t="shared" si="15"/>
        <v>0.8</v>
      </c>
      <c r="V43" s="168">
        <f t="shared" si="15"/>
        <v>0</v>
      </c>
      <c r="W43" s="178">
        <f t="shared" si="15"/>
        <v>0.6</v>
      </c>
      <c r="X43" s="168">
        <f t="shared" si="15"/>
        <v>0.6</v>
      </c>
      <c r="Y43" s="180"/>
      <c r="Z43" s="178">
        <f t="shared" si="15"/>
        <v>0.6</v>
      </c>
      <c r="AA43" s="168">
        <f t="shared" si="15"/>
        <v>0.6</v>
      </c>
      <c r="AB43" s="178">
        <f t="shared" si="15"/>
        <v>0</v>
      </c>
      <c r="AC43" s="168">
        <f t="shared" si="15"/>
        <v>0</v>
      </c>
      <c r="AD43" s="178">
        <f t="shared" si="15"/>
        <v>0</v>
      </c>
      <c r="AE43" s="168">
        <f t="shared" si="15"/>
        <v>0</v>
      </c>
      <c r="AF43" s="178">
        <f t="shared" si="15"/>
        <v>0.6</v>
      </c>
      <c r="AG43" s="168">
        <f t="shared" si="15"/>
        <v>0.6</v>
      </c>
      <c r="AH43" s="180"/>
      <c r="AI43" s="178">
        <f t="shared" si="15"/>
        <v>0.6</v>
      </c>
      <c r="AJ43" s="168">
        <f t="shared" si="15"/>
        <v>0.6</v>
      </c>
      <c r="AK43" s="178">
        <f t="shared" si="15"/>
        <v>0</v>
      </c>
      <c r="AL43" s="168">
        <f t="shared" si="15"/>
        <v>0</v>
      </c>
      <c r="AM43" s="178">
        <f t="shared" si="15"/>
        <v>0</v>
      </c>
      <c r="AN43" s="168">
        <f t="shared" si="15"/>
        <v>0</v>
      </c>
      <c r="AO43" s="178">
        <f t="shared" si="15"/>
        <v>0.6</v>
      </c>
      <c r="AP43" s="168">
        <f t="shared" si="15"/>
        <v>0.6</v>
      </c>
      <c r="AQ43" s="180"/>
      <c r="AR43" s="178">
        <f t="shared" si="15"/>
        <v>0.6</v>
      </c>
      <c r="AS43" s="168">
        <f t="shared" si="15"/>
        <v>0.6</v>
      </c>
      <c r="AT43" s="178">
        <f t="shared" si="15"/>
        <v>0</v>
      </c>
      <c r="AU43" s="168">
        <f t="shared" si="15"/>
        <v>0</v>
      </c>
      <c r="AV43" s="178">
        <f t="shared" si="15"/>
        <v>0</v>
      </c>
      <c r="AW43" s="168">
        <f t="shared" si="15"/>
        <v>0</v>
      </c>
      <c r="AX43" s="178">
        <f t="shared" si="15"/>
        <v>0.6</v>
      </c>
      <c r="AY43" s="168">
        <f t="shared" si="15"/>
        <v>0.6</v>
      </c>
      <c r="AZ43" s="245"/>
    </row>
    <row r="44" spans="1:52" s="129" customFormat="1">
      <c r="A44" s="182"/>
      <c r="B44" s="184"/>
      <c r="C44" s="187"/>
      <c r="D44" s="243"/>
      <c r="E44" s="182"/>
      <c r="F44" s="182"/>
      <c r="G44" s="176"/>
      <c r="H44" s="178"/>
      <c r="I44" s="168"/>
      <c r="J44" s="178"/>
      <c r="K44" s="168"/>
      <c r="L44" s="178"/>
      <c r="M44" s="168"/>
      <c r="N44" s="178"/>
      <c r="O44" s="168"/>
      <c r="P44" s="180"/>
      <c r="Q44" s="178"/>
      <c r="R44" s="168"/>
      <c r="S44" s="178"/>
      <c r="T44" s="168"/>
      <c r="U44" s="178"/>
      <c r="V44" s="168"/>
      <c r="W44" s="178"/>
      <c r="X44" s="168"/>
      <c r="Y44" s="180"/>
      <c r="Z44" s="178"/>
      <c r="AA44" s="168"/>
      <c r="AB44" s="178"/>
      <c r="AC44" s="168"/>
      <c r="AD44" s="178"/>
      <c r="AE44" s="168"/>
      <c r="AF44" s="178"/>
      <c r="AG44" s="168"/>
      <c r="AH44" s="180"/>
      <c r="AI44" s="178"/>
      <c r="AJ44" s="168"/>
      <c r="AK44" s="178"/>
      <c r="AL44" s="168"/>
      <c r="AM44" s="178"/>
      <c r="AN44" s="168"/>
      <c r="AO44" s="178"/>
      <c r="AP44" s="168"/>
      <c r="AQ44" s="180"/>
      <c r="AR44" s="178"/>
      <c r="AS44" s="168"/>
      <c r="AT44" s="178"/>
      <c r="AU44" s="168"/>
      <c r="AV44" s="178"/>
      <c r="AW44" s="168"/>
      <c r="AX44" s="178"/>
      <c r="AY44" s="168"/>
      <c r="AZ44" s="198"/>
    </row>
    <row r="45" spans="1:52" s="129" customFormat="1">
      <c r="A45" s="182" t="s">
        <v>106</v>
      </c>
      <c r="B45" s="185">
        <v>538</v>
      </c>
      <c r="C45" s="188">
        <v>45434</v>
      </c>
      <c r="D45" s="243" t="s">
        <v>97</v>
      </c>
      <c r="E45" s="182" t="s">
        <v>49</v>
      </c>
      <c r="F45" s="182" t="s">
        <v>155</v>
      </c>
      <c r="G45" s="166" t="s">
        <v>166</v>
      </c>
      <c r="H45" s="83">
        <v>-0.3</v>
      </c>
      <c r="I45" s="199">
        <v>-0.3</v>
      </c>
      <c r="J45" s="83">
        <v>0</v>
      </c>
      <c r="K45" s="199">
        <v>0</v>
      </c>
      <c r="L45" s="83">
        <v>0</v>
      </c>
      <c r="M45" s="199">
        <v>0</v>
      </c>
      <c r="N45" s="83">
        <v>-0.3</v>
      </c>
      <c r="O45" s="199">
        <v>-0.3</v>
      </c>
      <c r="P45" s="89"/>
      <c r="Q45" s="83">
        <v>-0.3</v>
      </c>
      <c r="R45" s="199">
        <v>-0.3</v>
      </c>
      <c r="S45" s="83">
        <v>0</v>
      </c>
      <c r="T45" s="199">
        <v>0</v>
      </c>
      <c r="U45" s="83">
        <v>0</v>
      </c>
      <c r="V45" s="199">
        <v>0</v>
      </c>
      <c r="W45" s="83">
        <v>-0.3</v>
      </c>
      <c r="X45" s="199">
        <v>-0.3</v>
      </c>
      <c r="Y45" s="89"/>
      <c r="Z45" s="83">
        <v>-0.3</v>
      </c>
      <c r="AA45" s="199">
        <v>-0.3</v>
      </c>
      <c r="AB45" s="83">
        <v>0</v>
      </c>
      <c r="AC45" s="199">
        <v>0</v>
      </c>
      <c r="AD45" s="83">
        <v>0</v>
      </c>
      <c r="AE45" s="199">
        <v>0</v>
      </c>
      <c r="AF45" s="83">
        <v>-0.3</v>
      </c>
      <c r="AG45" s="199">
        <v>-0.3</v>
      </c>
      <c r="AH45" s="89"/>
      <c r="AI45" s="83">
        <v>-0.3</v>
      </c>
      <c r="AJ45" s="199">
        <v>-0.3</v>
      </c>
      <c r="AK45" s="83">
        <v>0</v>
      </c>
      <c r="AL45" s="199">
        <v>0</v>
      </c>
      <c r="AM45" s="83">
        <v>0</v>
      </c>
      <c r="AN45" s="199">
        <v>0</v>
      </c>
      <c r="AO45" s="83">
        <v>-0.3</v>
      </c>
      <c r="AP45" s="199">
        <v>-0.3</v>
      </c>
      <c r="AQ45" s="89"/>
      <c r="AR45" s="83">
        <v>-0.3</v>
      </c>
      <c r="AS45" s="199">
        <v>-0.3</v>
      </c>
      <c r="AT45" s="83">
        <v>0</v>
      </c>
      <c r="AU45" s="199">
        <v>0</v>
      </c>
      <c r="AV45" s="83">
        <v>0</v>
      </c>
      <c r="AW45" s="199">
        <v>0</v>
      </c>
      <c r="AX45" s="83">
        <v>-0.3</v>
      </c>
      <c r="AY45" s="199">
        <v>-0.3</v>
      </c>
      <c r="AZ45" s="198"/>
    </row>
    <row r="46" spans="1:52" s="129" customFormat="1">
      <c r="A46" s="182" t="s">
        <v>106</v>
      </c>
      <c r="B46" s="184">
        <v>634</v>
      </c>
      <c r="C46" s="187">
        <v>45460</v>
      </c>
      <c r="D46" s="243" t="s">
        <v>97</v>
      </c>
      <c r="E46" s="182" t="s">
        <v>49</v>
      </c>
      <c r="F46" s="182" t="s">
        <v>249</v>
      </c>
      <c r="G46" s="166" t="s">
        <v>166</v>
      </c>
      <c r="H46" s="83">
        <v>0</v>
      </c>
      <c r="I46" s="199">
        <v>0</v>
      </c>
      <c r="J46" s="83">
        <v>0</v>
      </c>
      <c r="K46" s="199">
        <v>0</v>
      </c>
      <c r="L46" s="83">
        <v>0</v>
      </c>
      <c r="M46" s="199">
        <v>0</v>
      </c>
      <c r="N46" s="83">
        <v>0</v>
      </c>
      <c r="O46" s="199">
        <v>0</v>
      </c>
      <c r="P46" s="89"/>
      <c r="Q46" s="83">
        <v>-0.7</v>
      </c>
      <c r="R46" s="199">
        <v>0</v>
      </c>
      <c r="S46" s="83">
        <v>0</v>
      </c>
      <c r="T46" s="199">
        <v>0</v>
      </c>
      <c r="U46" s="83">
        <v>0</v>
      </c>
      <c r="V46" s="199">
        <v>0</v>
      </c>
      <c r="W46" s="83">
        <v>-0.7</v>
      </c>
      <c r="X46" s="199">
        <v>0</v>
      </c>
      <c r="Y46" s="89"/>
      <c r="Z46" s="83">
        <v>-0.7</v>
      </c>
      <c r="AA46" s="199">
        <v>0</v>
      </c>
      <c r="AB46" s="83">
        <v>0</v>
      </c>
      <c r="AC46" s="199">
        <v>0</v>
      </c>
      <c r="AD46" s="83">
        <v>0</v>
      </c>
      <c r="AE46" s="199">
        <v>0</v>
      </c>
      <c r="AF46" s="83">
        <v>-0.7</v>
      </c>
      <c r="AG46" s="199">
        <v>0</v>
      </c>
      <c r="AH46" s="89"/>
      <c r="AI46" s="83">
        <v>-0.7</v>
      </c>
      <c r="AJ46" s="199">
        <v>0</v>
      </c>
      <c r="AK46" s="83">
        <v>0</v>
      </c>
      <c r="AL46" s="199">
        <v>0</v>
      </c>
      <c r="AM46" s="83">
        <v>0</v>
      </c>
      <c r="AN46" s="199">
        <v>0</v>
      </c>
      <c r="AO46" s="83">
        <v>-0.7</v>
      </c>
      <c r="AP46" s="199">
        <v>0</v>
      </c>
      <c r="AQ46" s="89"/>
      <c r="AR46" s="83">
        <v>0</v>
      </c>
      <c r="AS46" s="199">
        <v>0</v>
      </c>
      <c r="AT46" s="83">
        <v>0</v>
      </c>
      <c r="AU46" s="199">
        <v>0</v>
      </c>
      <c r="AV46" s="83">
        <v>0</v>
      </c>
      <c r="AW46" s="199">
        <v>0</v>
      </c>
      <c r="AX46" s="83">
        <v>0</v>
      </c>
      <c r="AY46" s="199">
        <v>0</v>
      </c>
      <c r="AZ46" s="198"/>
    </row>
    <row r="47" spans="1:52" s="129" customFormat="1">
      <c r="A47" s="182" t="s">
        <v>106</v>
      </c>
      <c r="B47" s="184">
        <v>709</v>
      </c>
      <c r="C47" s="187">
        <v>45470</v>
      </c>
      <c r="D47" s="243" t="s">
        <v>97</v>
      </c>
      <c r="E47" s="182" t="s">
        <v>49</v>
      </c>
      <c r="F47" s="182" t="s">
        <v>295</v>
      </c>
      <c r="G47" s="166" t="s">
        <v>166</v>
      </c>
      <c r="H47" s="83">
        <v>-120.8</v>
      </c>
      <c r="I47" s="254">
        <v>0</v>
      </c>
      <c r="J47" s="83">
        <v>0</v>
      </c>
      <c r="K47" s="254">
        <v>0</v>
      </c>
      <c r="L47" s="83">
        <v>0</v>
      </c>
      <c r="M47" s="254">
        <v>0</v>
      </c>
      <c r="N47" s="83">
        <v>-120.8</v>
      </c>
      <c r="O47" s="254">
        <v>0</v>
      </c>
      <c r="P47" s="89"/>
      <c r="Q47" s="83">
        <v>-381</v>
      </c>
      <c r="R47" s="254">
        <v>0</v>
      </c>
      <c r="S47" s="83">
        <v>0</v>
      </c>
      <c r="T47" s="254">
        <v>0</v>
      </c>
      <c r="U47" s="83">
        <v>0</v>
      </c>
      <c r="V47" s="254">
        <v>0</v>
      </c>
      <c r="W47" s="83">
        <v>-381</v>
      </c>
      <c r="X47" s="254">
        <v>0</v>
      </c>
      <c r="Y47" s="89"/>
      <c r="Z47" s="83" t="s">
        <v>23</v>
      </c>
      <c r="AA47" s="254">
        <v>0</v>
      </c>
      <c r="AB47" s="83">
        <v>0</v>
      </c>
      <c r="AC47" s="254">
        <v>0</v>
      </c>
      <c r="AD47" s="83">
        <v>0</v>
      </c>
      <c r="AE47" s="254">
        <v>0</v>
      </c>
      <c r="AF47" s="83" t="s">
        <v>23</v>
      </c>
      <c r="AG47" s="254">
        <v>0</v>
      </c>
      <c r="AH47" s="89"/>
      <c r="AI47" s="83">
        <v>0</v>
      </c>
      <c r="AJ47" s="254">
        <v>0</v>
      </c>
      <c r="AK47" s="83">
        <v>0</v>
      </c>
      <c r="AL47" s="254">
        <v>0</v>
      </c>
      <c r="AM47" s="83">
        <v>0</v>
      </c>
      <c r="AN47" s="254">
        <v>0</v>
      </c>
      <c r="AO47" s="83">
        <v>0</v>
      </c>
      <c r="AP47" s="254">
        <v>0</v>
      </c>
      <c r="AQ47" s="89"/>
      <c r="AR47" s="83">
        <v>0</v>
      </c>
      <c r="AS47" s="254">
        <v>0</v>
      </c>
      <c r="AT47" s="83">
        <v>0</v>
      </c>
      <c r="AU47" s="254">
        <v>0</v>
      </c>
      <c r="AV47" s="83">
        <v>0</v>
      </c>
      <c r="AW47" s="254">
        <v>0</v>
      </c>
      <c r="AX47" s="83">
        <v>0</v>
      </c>
      <c r="AY47" s="254">
        <v>0</v>
      </c>
      <c r="AZ47" s="253"/>
    </row>
    <row r="48" spans="1:52" s="129" customFormat="1">
      <c r="A48" s="182"/>
      <c r="B48" s="184"/>
      <c r="C48" s="187"/>
      <c r="D48" s="243"/>
      <c r="E48" s="182"/>
      <c r="F48" s="182"/>
      <c r="G48" s="176" t="s">
        <v>5</v>
      </c>
      <c r="H48" s="178">
        <f>SUM(H45:H47)</f>
        <v>-121.1</v>
      </c>
      <c r="I48" s="168">
        <f t="shared" ref="I48:AY48" si="16">SUM(I45:I47)</f>
        <v>-0.3</v>
      </c>
      <c r="J48" s="178">
        <f t="shared" si="16"/>
        <v>0</v>
      </c>
      <c r="K48" s="168">
        <f t="shared" si="16"/>
        <v>0</v>
      </c>
      <c r="L48" s="178">
        <f t="shared" si="16"/>
        <v>0</v>
      </c>
      <c r="M48" s="168">
        <f t="shared" si="16"/>
        <v>0</v>
      </c>
      <c r="N48" s="178">
        <f t="shared" si="16"/>
        <v>-121.1</v>
      </c>
      <c r="O48" s="168">
        <f t="shared" si="16"/>
        <v>-0.3</v>
      </c>
      <c r="P48" s="180"/>
      <c r="Q48" s="178">
        <f t="shared" si="16"/>
        <v>-382</v>
      </c>
      <c r="R48" s="168">
        <f t="shared" si="16"/>
        <v>-0.3</v>
      </c>
      <c r="S48" s="178">
        <f t="shared" si="16"/>
        <v>0</v>
      </c>
      <c r="T48" s="168">
        <f t="shared" si="16"/>
        <v>0</v>
      </c>
      <c r="U48" s="178">
        <f t="shared" si="16"/>
        <v>0</v>
      </c>
      <c r="V48" s="168">
        <f t="shared" si="16"/>
        <v>0</v>
      </c>
      <c r="W48" s="178">
        <f t="shared" si="16"/>
        <v>-382</v>
      </c>
      <c r="X48" s="168">
        <f t="shared" si="16"/>
        <v>-0.3</v>
      </c>
      <c r="Y48" s="180"/>
      <c r="Z48" s="178">
        <f t="shared" si="16"/>
        <v>-1</v>
      </c>
      <c r="AA48" s="168">
        <f t="shared" si="16"/>
        <v>-0.3</v>
      </c>
      <c r="AB48" s="178">
        <f t="shared" si="16"/>
        <v>0</v>
      </c>
      <c r="AC48" s="168">
        <f t="shared" si="16"/>
        <v>0</v>
      </c>
      <c r="AD48" s="178">
        <f t="shared" si="16"/>
        <v>0</v>
      </c>
      <c r="AE48" s="168">
        <f t="shared" si="16"/>
        <v>0</v>
      </c>
      <c r="AF48" s="178">
        <f t="shared" si="16"/>
        <v>-1</v>
      </c>
      <c r="AG48" s="168">
        <f t="shared" si="16"/>
        <v>-0.3</v>
      </c>
      <c r="AH48" s="180"/>
      <c r="AI48" s="178">
        <f t="shared" si="16"/>
        <v>-1</v>
      </c>
      <c r="AJ48" s="168">
        <f t="shared" si="16"/>
        <v>-0.3</v>
      </c>
      <c r="AK48" s="178">
        <f t="shared" si="16"/>
        <v>0</v>
      </c>
      <c r="AL48" s="168">
        <f t="shared" si="16"/>
        <v>0</v>
      </c>
      <c r="AM48" s="178">
        <f t="shared" si="16"/>
        <v>0</v>
      </c>
      <c r="AN48" s="168">
        <f t="shared" si="16"/>
        <v>0</v>
      </c>
      <c r="AO48" s="178">
        <f t="shared" si="16"/>
        <v>-1</v>
      </c>
      <c r="AP48" s="168">
        <f t="shared" si="16"/>
        <v>-0.3</v>
      </c>
      <c r="AQ48" s="180"/>
      <c r="AR48" s="178">
        <f t="shared" si="16"/>
        <v>-0.3</v>
      </c>
      <c r="AS48" s="168">
        <f t="shared" si="16"/>
        <v>-0.3</v>
      </c>
      <c r="AT48" s="178">
        <f t="shared" si="16"/>
        <v>0</v>
      </c>
      <c r="AU48" s="168">
        <f t="shared" si="16"/>
        <v>0</v>
      </c>
      <c r="AV48" s="178">
        <f t="shared" si="16"/>
        <v>0</v>
      </c>
      <c r="AW48" s="168">
        <f t="shared" si="16"/>
        <v>0</v>
      </c>
      <c r="AX48" s="178">
        <f t="shared" si="16"/>
        <v>-0.3</v>
      </c>
      <c r="AY48" s="168">
        <f t="shared" si="16"/>
        <v>-0.3</v>
      </c>
      <c r="AZ48" s="198"/>
    </row>
    <row r="49" spans="1:52" s="129" customFormat="1">
      <c r="A49" s="182"/>
      <c r="B49" s="184"/>
      <c r="C49" s="187"/>
      <c r="D49" s="243"/>
      <c r="E49" s="182"/>
      <c r="F49" s="182"/>
      <c r="G49" s="176"/>
      <c r="H49" s="178"/>
      <c r="I49" s="168"/>
      <c r="J49" s="178"/>
      <c r="K49" s="168"/>
      <c r="L49" s="178"/>
      <c r="M49" s="168"/>
      <c r="N49" s="178"/>
      <c r="O49" s="168"/>
      <c r="P49" s="180"/>
      <c r="Q49" s="178"/>
      <c r="R49" s="168"/>
      <c r="S49" s="178"/>
      <c r="T49" s="168"/>
      <c r="U49" s="178"/>
      <c r="V49" s="168"/>
      <c r="W49" s="178"/>
      <c r="X49" s="168"/>
      <c r="Y49" s="180"/>
      <c r="Z49" s="178"/>
      <c r="AA49" s="168"/>
      <c r="AB49" s="178"/>
      <c r="AC49" s="168"/>
      <c r="AD49" s="178"/>
      <c r="AE49" s="168"/>
      <c r="AF49" s="178"/>
      <c r="AG49" s="168"/>
      <c r="AH49" s="180"/>
      <c r="AI49" s="178"/>
      <c r="AJ49" s="168"/>
      <c r="AK49" s="178"/>
      <c r="AL49" s="168"/>
      <c r="AM49" s="178"/>
      <c r="AN49" s="168"/>
      <c r="AO49" s="178"/>
      <c r="AP49" s="168"/>
      <c r="AQ49" s="180"/>
      <c r="AR49" s="178"/>
      <c r="AS49" s="168"/>
      <c r="AT49" s="178"/>
      <c r="AU49" s="168"/>
      <c r="AV49" s="178"/>
      <c r="AW49" s="168"/>
      <c r="AX49" s="178"/>
      <c r="AY49" s="168"/>
      <c r="AZ49" s="198"/>
    </row>
    <row r="50" spans="1:52" s="129" customFormat="1">
      <c r="A50" s="182" t="s">
        <v>106</v>
      </c>
      <c r="B50" s="184">
        <v>443</v>
      </c>
      <c r="C50" s="187">
        <v>45460</v>
      </c>
      <c r="D50" s="243" t="s">
        <v>97</v>
      </c>
      <c r="E50" s="182" t="s">
        <v>49</v>
      </c>
      <c r="F50" s="182" t="s">
        <v>114</v>
      </c>
      <c r="G50" s="182" t="s">
        <v>115</v>
      </c>
      <c r="H50" s="83">
        <v>0</v>
      </c>
      <c r="I50" s="257">
        <v>0</v>
      </c>
      <c r="J50" s="83">
        <v>0</v>
      </c>
      <c r="K50" s="257">
        <v>0</v>
      </c>
      <c r="L50" s="83">
        <v>0</v>
      </c>
      <c r="M50" s="257">
        <v>0</v>
      </c>
      <c r="N50" s="83">
        <v>0</v>
      </c>
      <c r="O50" s="257">
        <v>0</v>
      </c>
      <c r="P50" s="89"/>
      <c r="Q50" s="83">
        <v>0</v>
      </c>
      <c r="R50" s="257">
        <v>0</v>
      </c>
      <c r="S50" s="83">
        <v>-0.1</v>
      </c>
      <c r="T50" s="257">
        <v>0</v>
      </c>
      <c r="U50" s="83">
        <v>-0.1</v>
      </c>
      <c r="V50" s="257">
        <v>0</v>
      </c>
      <c r="W50" s="83">
        <v>-0.2</v>
      </c>
      <c r="X50" s="257">
        <v>0</v>
      </c>
      <c r="Y50" s="89"/>
      <c r="Z50" s="83">
        <v>0</v>
      </c>
      <c r="AA50" s="257">
        <v>0</v>
      </c>
      <c r="AB50" s="83">
        <v>-0.3</v>
      </c>
      <c r="AC50" s="257">
        <v>0</v>
      </c>
      <c r="AD50" s="83">
        <v>-0.1</v>
      </c>
      <c r="AE50" s="257">
        <v>0</v>
      </c>
      <c r="AF50" s="83">
        <v>-0.4</v>
      </c>
      <c r="AG50" s="257">
        <v>0</v>
      </c>
      <c r="AH50" s="89"/>
      <c r="AI50" s="83">
        <v>0</v>
      </c>
      <c r="AJ50" s="257">
        <v>0</v>
      </c>
      <c r="AK50" s="83">
        <v>0</v>
      </c>
      <c r="AL50" s="257">
        <v>0</v>
      </c>
      <c r="AM50" s="83">
        <v>0</v>
      </c>
      <c r="AN50" s="257">
        <v>0</v>
      </c>
      <c r="AO50" s="83">
        <v>0</v>
      </c>
      <c r="AP50" s="257">
        <v>0</v>
      </c>
      <c r="AQ50" s="89"/>
      <c r="AR50" s="83">
        <v>0</v>
      </c>
      <c r="AS50" s="257">
        <v>0</v>
      </c>
      <c r="AT50" s="83">
        <v>0</v>
      </c>
      <c r="AU50" s="257">
        <v>0</v>
      </c>
      <c r="AV50" s="83">
        <v>0</v>
      </c>
      <c r="AW50" s="257">
        <v>0</v>
      </c>
      <c r="AX50" s="83">
        <v>0</v>
      </c>
      <c r="AY50" s="257">
        <v>0</v>
      </c>
      <c r="AZ50" s="256"/>
    </row>
    <row r="51" spans="1:52" s="129" customFormat="1">
      <c r="A51" s="182"/>
      <c r="B51" s="184"/>
      <c r="C51" s="187"/>
      <c r="D51" s="243"/>
      <c r="E51" s="182"/>
      <c r="F51" s="182"/>
      <c r="G51" s="176" t="s">
        <v>5</v>
      </c>
      <c r="H51" s="178">
        <f>SUM(H50)</f>
        <v>0</v>
      </c>
      <c r="I51" s="168">
        <f t="shared" ref="I51:AY51" si="17">SUM(I50)</f>
        <v>0</v>
      </c>
      <c r="J51" s="178">
        <f t="shared" si="17"/>
        <v>0</v>
      </c>
      <c r="K51" s="168">
        <f t="shared" si="17"/>
        <v>0</v>
      </c>
      <c r="L51" s="178">
        <f t="shared" si="17"/>
        <v>0</v>
      </c>
      <c r="M51" s="168">
        <f t="shared" si="17"/>
        <v>0</v>
      </c>
      <c r="N51" s="178">
        <f t="shared" si="17"/>
        <v>0</v>
      </c>
      <c r="O51" s="168">
        <f t="shared" si="17"/>
        <v>0</v>
      </c>
      <c r="P51" s="180"/>
      <c r="Q51" s="178">
        <f t="shared" si="17"/>
        <v>0</v>
      </c>
      <c r="R51" s="168">
        <f t="shared" si="17"/>
        <v>0</v>
      </c>
      <c r="S51" s="178">
        <f t="shared" si="17"/>
        <v>-0.1</v>
      </c>
      <c r="T51" s="168">
        <f t="shared" si="17"/>
        <v>0</v>
      </c>
      <c r="U51" s="178">
        <f t="shared" si="17"/>
        <v>-0.1</v>
      </c>
      <c r="V51" s="168">
        <f t="shared" si="17"/>
        <v>0</v>
      </c>
      <c r="W51" s="178">
        <f t="shared" si="17"/>
        <v>-0.2</v>
      </c>
      <c r="X51" s="168">
        <f t="shared" si="17"/>
        <v>0</v>
      </c>
      <c r="Y51" s="180"/>
      <c r="Z51" s="178">
        <f t="shared" si="17"/>
        <v>0</v>
      </c>
      <c r="AA51" s="168">
        <f t="shared" si="17"/>
        <v>0</v>
      </c>
      <c r="AB51" s="178">
        <f t="shared" si="17"/>
        <v>-0.3</v>
      </c>
      <c r="AC51" s="168">
        <f t="shared" si="17"/>
        <v>0</v>
      </c>
      <c r="AD51" s="178">
        <f t="shared" si="17"/>
        <v>-0.1</v>
      </c>
      <c r="AE51" s="168">
        <f t="shared" si="17"/>
        <v>0</v>
      </c>
      <c r="AF51" s="178">
        <f t="shared" si="17"/>
        <v>-0.4</v>
      </c>
      <c r="AG51" s="168">
        <f t="shared" si="17"/>
        <v>0</v>
      </c>
      <c r="AH51" s="180"/>
      <c r="AI51" s="178">
        <f t="shared" si="17"/>
        <v>0</v>
      </c>
      <c r="AJ51" s="168">
        <f t="shared" si="17"/>
        <v>0</v>
      </c>
      <c r="AK51" s="178">
        <f t="shared" si="17"/>
        <v>0</v>
      </c>
      <c r="AL51" s="168">
        <f t="shared" si="17"/>
        <v>0</v>
      </c>
      <c r="AM51" s="178">
        <f t="shared" si="17"/>
        <v>0</v>
      </c>
      <c r="AN51" s="168">
        <f t="shared" si="17"/>
        <v>0</v>
      </c>
      <c r="AO51" s="178">
        <f t="shared" si="17"/>
        <v>0</v>
      </c>
      <c r="AP51" s="168">
        <f t="shared" si="17"/>
        <v>0</v>
      </c>
      <c r="AQ51" s="180"/>
      <c r="AR51" s="178">
        <f t="shared" si="17"/>
        <v>0</v>
      </c>
      <c r="AS51" s="168">
        <f t="shared" si="17"/>
        <v>0</v>
      </c>
      <c r="AT51" s="178">
        <f t="shared" si="17"/>
        <v>0</v>
      </c>
      <c r="AU51" s="168">
        <f t="shared" si="17"/>
        <v>0</v>
      </c>
      <c r="AV51" s="178">
        <f t="shared" si="17"/>
        <v>0</v>
      </c>
      <c r="AW51" s="168">
        <f t="shared" si="17"/>
        <v>0</v>
      </c>
      <c r="AX51" s="178">
        <f t="shared" si="17"/>
        <v>0</v>
      </c>
      <c r="AY51" s="168">
        <f t="shared" si="17"/>
        <v>0</v>
      </c>
      <c r="AZ51" s="198"/>
    </row>
    <row r="52" spans="1:52" s="129" customFormat="1">
      <c r="A52" s="182"/>
      <c r="B52" s="184"/>
      <c r="C52" s="187"/>
      <c r="D52" s="243"/>
      <c r="E52" s="182"/>
      <c r="F52" s="182"/>
      <c r="G52" s="114"/>
      <c r="H52" s="83"/>
      <c r="I52" s="199"/>
      <c r="J52" s="83"/>
      <c r="K52" s="199"/>
      <c r="L52" s="83"/>
      <c r="M52" s="199"/>
      <c r="N52" s="83"/>
      <c r="O52" s="199"/>
      <c r="P52" s="89"/>
      <c r="Q52" s="83"/>
      <c r="R52" s="199"/>
      <c r="S52" s="83"/>
      <c r="T52" s="199"/>
      <c r="U52" s="83"/>
      <c r="V52" s="199"/>
      <c r="W52" s="83"/>
      <c r="X52" s="199"/>
      <c r="Y52" s="89"/>
      <c r="Z52" s="83"/>
      <c r="AA52" s="199"/>
      <c r="AB52" s="83"/>
      <c r="AC52" s="199"/>
      <c r="AD52" s="83"/>
      <c r="AE52" s="199"/>
      <c r="AF52" s="83"/>
      <c r="AG52" s="199"/>
      <c r="AH52" s="89"/>
      <c r="AI52" s="83"/>
      <c r="AJ52" s="199"/>
      <c r="AK52" s="83"/>
      <c r="AL52" s="199"/>
      <c r="AM52" s="83"/>
      <c r="AN52" s="199"/>
      <c r="AO52" s="83"/>
      <c r="AP52" s="199"/>
      <c r="AQ52" s="89"/>
      <c r="AR52" s="83"/>
      <c r="AS52" s="199"/>
      <c r="AT52" s="83"/>
      <c r="AU52" s="199"/>
      <c r="AV52" s="83"/>
      <c r="AW52" s="199"/>
      <c r="AX52" s="83"/>
      <c r="AY52" s="199"/>
      <c r="AZ52" s="198"/>
    </row>
    <row r="53" spans="1:52" s="129" customFormat="1">
      <c r="A53" s="182" t="s">
        <v>185</v>
      </c>
      <c r="B53" s="185">
        <v>685</v>
      </c>
      <c r="C53" s="188">
        <v>45460</v>
      </c>
      <c r="D53" s="191" t="s">
        <v>223</v>
      </c>
      <c r="E53" s="182" t="s">
        <v>259</v>
      </c>
      <c r="F53" s="182" t="s">
        <v>201</v>
      </c>
      <c r="G53" s="166" t="s">
        <v>48</v>
      </c>
      <c r="H53" s="83" t="s">
        <v>20</v>
      </c>
      <c r="I53" s="199" t="s">
        <v>20</v>
      </c>
      <c r="J53" s="83" t="s">
        <v>20</v>
      </c>
      <c r="K53" s="199" t="s">
        <v>20</v>
      </c>
      <c r="L53" s="83">
        <v>0</v>
      </c>
      <c r="M53" s="199">
        <v>0</v>
      </c>
      <c r="N53" s="83" t="s">
        <v>20</v>
      </c>
      <c r="O53" s="199" t="s">
        <v>20</v>
      </c>
      <c r="P53" s="89"/>
      <c r="Q53" s="83" t="s">
        <v>20</v>
      </c>
      <c r="R53" s="199" t="s">
        <v>20</v>
      </c>
      <c r="S53" s="83" t="s">
        <v>20</v>
      </c>
      <c r="T53" s="199" t="s">
        <v>20</v>
      </c>
      <c r="U53" s="83">
        <v>0</v>
      </c>
      <c r="V53" s="199">
        <v>0</v>
      </c>
      <c r="W53" s="83" t="s">
        <v>20</v>
      </c>
      <c r="X53" s="199" t="s">
        <v>20</v>
      </c>
      <c r="Y53" s="89"/>
      <c r="Z53" s="83" t="s">
        <v>20</v>
      </c>
      <c r="AA53" s="199" t="s">
        <v>20</v>
      </c>
      <c r="AB53" s="83" t="s">
        <v>20</v>
      </c>
      <c r="AC53" s="199" t="s">
        <v>20</v>
      </c>
      <c r="AD53" s="83">
        <v>0</v>
      </c>
      <c r="AE53" s="199">
        <v>0</v>
      </c>
      <c r="AF53" s="83" t="s">
        <v>20</v>
      </c>
      <c r="AG53" s="199" t="s">
        <v>20</v>
      </c>
      <c r="AH53" s="89"/>
      <c r="AI53" s="83" t="s">
        <v>20</v>
      </c>
      <c r="AJ53" s="199" t="s">
        <v>20</v>
      </c>
      <c r="AK53" s="83" t="s">
        <v>20</v>
      </c>
      <c r="AL53" s="199" t="s">
        <v>20</v>
      </c>
      <c r="AM53" s="83">
        <v>0</v>
      </c>
      <c r="AN53" s="199">
        <v>0</v>
      </c>
      <c r="AO53" s="83" t="s">
        <v>20</v>
      </c>
      <c r="AP53" s="199" t="s">
        <v>20</v>
      </c>
      <c r="AQ53" s="89"/>
      <c r="AR53" s="83" t="s">
        <v>20</v>
      </c>
      <c r="AS53" s="199" t="s">
        <v>20</v>
      </c>
      <c r="AT53" s="83" t="s">
        <v>20</v>
      </c>
      <c r="AU53" s="199" t="s">
        <v>20</v>
      </c>
      <c r="AV53" s="83">
        <v>0</v>
      </c>
      <c r="AW53" s="199">
        <v>0</v>
      </c>
      <c r="AX53" s="83" t="s">
        <v>20</v>
      </c>
      <c r="AY53" s="199" t="s">
        <v>20</v>
      </c>
      <c r="AZ53" s="198"/>
    </row>
    <row r="54" spans="1:52" s="129" customFormat="1">
      <c r="A54" s="182" t="s">
        <v>274</v>
      </c>
      <c r="B54" s="185">
        <v>682</v>
      </c>
      <c r="C54" s="188">
        <v>45460</v>
      </c>
      <c r="D54" s="191" t="s">
        <v>222</v>
      </c>
      <c r="E54" s="182" t="s">
        <v>258</v>
      </c>
      <c r="F54" s="182" t="s">
        <v>200</v>
      </c>
      <c r="G54" s="166" t="s">
        <v>48</v>
      </c>
      <c r="H54" s="83" t="s">
        <v>33</v>
      </c>
      <c r="I54" s="199" t="s">
        <v>33</v>
      </c>
      <c r="J54" s="83" t="s">
        <v>33</v>
      </c>
      <c r="K54" s="199" t="s">
        <v>33</v>
      </c>
      <c r="L54" s="83">
        <v>0</v>
      </c>
      <c r="M54" s="199">
        <v>0</v>
      </c>
      <c r="N54" s="83" t="s">
        <v>33</v>
      </c>
      <c r="O54" s="199" t="s">
        <v>33</v>
      </c>
      <c r="P54" s="89"/>
      <c r="Q54" s="83" t="s">
        <v>33</v>
      </c>
      <c r="R54" s="199" t="s">
        <v>33</v>
      </c>
      <c r="S54" s="83" t="s">
        <v>33</v>
      </c>
      <c r="T54" s="199" t="s">
        <v>33</v>
      </c>
      <c r="U54" s="83">
        <v>0</v>
      </c>
      <c r="V54" s="199">
        <v>0</v>
      </c>
      <c r="W54" s="83" t="s">
        <v>33</v>
      </c>
      <c r="X54" s="199" t="s">
        <v>33</v>
      </c>
      <c r="Y54" s="89"/>
      <c r="Z54" s="83" t="s">
        <v>33</v>
      </c>
      <c r="AA54" s="199" t="s">
        <v>33</v>
      </c>
      <c r="AB54" s="83" t="s">
        <v>33</v>
      </c>
      <c r="AC54" s="199" t="s">
        <v>33</v>
      </c>
      <c r="AD54" s="83">
        <v>0</v>
      </c>
      <c r="AE54" s="199">
        <v>0</v>
      </c>
      <c r="AF54" s="83" t="s">
        <v>33</v>
      </c>
      <c r="AG54" s="199" t="s">
        <v>33</v>
      </c>
      <c r="AH54" s="89"/>
      <c r="AI54" s="83" t="s">
        <v>33</v>
      </c>
      <c r="AJ54" s="199" t="s">
        <v>33</v>
      </c>
      <c r="AK54" s="83" t="s">
        <v>33</v>
      </c>
      <c r="AL54" s="199" t="s">
        <v>33</v>
      </c>
      <c r="AM54" s="83">
        <v>0</v>
      </c>
      <c r="AN54" s="199">
        <v>0</v>
      </c>
      <c r="AO54" s="83" t="s">
        <v>33</v>
      </c>
      <c r="AP54" s="199" t="s">
        <v>33</v>
      </c>
      <c r="AQ54" s="89"/>
      <c r="AR54" s="83" t="s">
        <v>33</v>
      </c>
      <c r="AS54" s="199" t="s">
        <v>33</v>
      </c>
      <c r="AT54" s="83" t="s">
        <v>33</v>
      </c>
      <c r="AU54" s="199" t="s">
        <v>33</v>
      </c>
      <c r="AV54" s="83">
        <v>0</v>
      </c>
      <c r="AW54" s="199">
        <v>0</v>
      </c>
      <c r="AX54" s="83" t="s">
        <v>33</v>
      </c>
      <c r="AY54" s="199" t="s">
        <v>33</v>
      </c>
      <c r="AZ54" s="198"/>
    </row>
    <row r="55" spans="1:52" s="129" customFormat="1">
      <c r="A55" s="182" t="s">
        <v>125</v>
      </c>
      <c r="B55" s="185">
        <v>699</v>
      </c>
      <c r="C55" s="188">
        <v>45460</v>
      </c>
      <c r="D55" s="191" t="s">
        <v>153</v>
      </c>
      <c r="E55" s="182" t="s">
        <v>164</v>
      </c>
      <c r="F55" s="182" t="s">
        <v>248</v>
      </c>
      <c r="G55" s="166" t="s">
        <v>48</v>
      </c>
      <c r="H55" s="83" t="s">
        <v>35</v>
      </c>
      <c r="I55" s="199" t="s">
        <v>35</v>
      </c>
      <c r="J55" s="83" t="s">
        <v>35</v>
      </c>
      <c r="K55" s="199" t="s">
        <v>35</v>
      </c>
      <c r="L55" s="83">
        <v>0</v>
      </c>
      <c r="M55" s="199">
        <v>0</v>
      </c>
      <c r="N55" s="83" t="s">
        <v>35</v>
      </c>
      <c r="O55" s="199" t="s">
        <v>35</v>
      </c>
      <c r="P55" s="89"/>
      <c r="Q55" s="83" t="s">
        <v>35</v>
      </c>
      <c r="R55" s="199" t="s">
        <v>35</v>
      </c>
      <c r="S55" s="83" t="s">
        <v>35</v>
      </c>
      <c r="T55" s="199" t="s">
        <v>35</v>
      </c>
      <c r="U55" s="83">
        <v>0</v>
      </c>
      <c r="V55" s="199">
        <v>0</v>
      </c>
      <c r="W55" s="83" t="s">
        <v>35</v>
      </c>
      <c r="X55" s="199" t="s">
        <v>35</v>
      </c>
      <c r="Y55" s="89"/>
      <c r="Z55" s="83" t="s">
        <v>35</v>
      </c>
      <c r="AA55" s="199" t="s">
        <v>35</v>
      </c>
      <c r="AB55" s="83" t="s">
        <v>35</v>
      </c>
      <c r="AC55" s="199" t="s">
        <v>35</v>
      </c>
      <c r="AD55" s="83">
        <v>0</v>
      </c>
      <c r="AE55" s="199">
        <v>0</v>
      </c>
      <c r="AF55" s="83" t="s">
        <v>35</v>
      </c>
      <c r="AG55" s="199" t="s">
        <v>35</v>
      </c>
      <c r="AH55" s="89"/>
      <c r="AI55" s="83" t="s">
        <v>35</v>
      </c>
      <c r="AJ55" s="199" t="s">
        <v>35</v>
      </c>
      <c r="AK55" s="83" t="s">
        <v>35</v>
      </c>
      <c r="AL55" s="199" t="s">
        <v>35</v>
      </c>
      <c r="AM55" s="83">
        <v>0</v>
      </c>
      <c r="AN55" s="199">
        <v>0</v>
      </c>
      <c r="AO55" s="83" t="s">
        <v>35</v>
      </c>
      <c r="AP55" s="199" t="s">
        <v>35</v>
      </c>
      <c r="AQ55" s="89"/>
      <c r="AR55" s="83" t="s">
        <v>35</v>
      </c>
      <c r="AS55" s="199" t="s">
        <v>35</v>
      </c>
      <c r="AT55" s="83" t="s">
        <v>35</v>
      </c>
      <c r="AU55" s="199" t="s">
        <v>35</v>
      </c>
      <c r="AV55" s="83">
        <v>0</v>
      </c>
      <c r="AW55" s="199">
        <v>0</v>
      </c>
      <c r="AX55" s="83" t="s">
        <v>35</v>
      </c>
      <c r="AY55" s="199" t="s">
        <v>35</v>
      </c>
      <c r="AZ55" s="198"/>
    </row>
    <row r="56" spans="1:52" s="31" customFormat="1">
      <c r="A56" s="182" t="s">
        <v>325</v>
      </c>
      <c r="B56" s="185">
        <v>719</v>
      </c>
      <c r="C56" s="188">
        <v>45470</v>
      </c>
      <c r="D56" s="243" t="s">
        <v>303</v>
      </c>
      <c r="E56" s="182" t="s">
        <v>285</v>
      </c>
      <c r="F56" s="182" t="s">
        <v>285</v>
      </c>
      <c r="G56" s="182" t="s">
        <v>48</v>
      </c>
      <c r="H56" s="83" t="s">
        <v>20</v>
      </c>
      <c r="I56" s="199" t="s">
        <v>20</v>
      </c>
      <c r="J56" s="83" t="s">
        <v>20</v>
      </c>
      <c r="K56" s="199" t="s">
        <v>20</v>
      </c>
      <c r="L56" s="83">
        <v>0</v>
      </c>
      <c r="M56" s="199">
        <v>0</v>
      </c>
      <c r="N56" s="83" t="s">
        <v>20</v>
      </c>
      <c r="O56" s="199" t="s">
        <v>20</v>
      </c>
      <c r="P56" s="89"/>
      <c r="Q56" s="83" t="s">
        <v>20</v>
      </c>
      <c r="R56" s="199" t="s">
        <v>20</v>
      </c>
      <c r="S56" s="83" t="s">
        <v>20</v>
      </c>
      <c r="T56" s="199" t="s">
        <v>20</v>
      </c>
      <c r="U56" s="83">
        <v>0</v>
      </c>
      <c r="V56" s="199">
        <v>0</v>
      </c>
      <c r="W56" s="83" t="s">
        <v>20</v>
      </c>
      <c r="X56" s="199" t="s">
        <v>20</v>
      </c>
      <c r="Y56" s="89"/>
      <c r="Z56" s="83" t="s">
        <v>20</v>
      </c>
      <c r="AA56" s="199" t="s">
        <v>20</v>
      </c>
      <c r="AB56" s="83" t="s">
        <v>20</v>
      </c>
      <c r="AC56" s="199" t="s">
        <v>20</v>
      </c>
      <c r="AD56" s="83">
        <v>0</v>
      </c>
      <c r="AE56" s="199">
        <v>0</v>
      </c>
      <c r="AF56" s="83" t="s">
        <v>20</v>
      </c>
      <c r="AG56" s="199" t="s">
        <v>20</v>
      </c>
      <c r="AH56" s="89"/>
      <c r="AI56" s="83" t="s">
        <v>20</v>
      </c>
      <c r="AJ56" s="199" t="s">
        <v>20</v>
      </c>
      <c r="AK56" s="83" t="s">
        <v>20</v>
      </c>
      <c r="AL56" s="199" t="s">
        <v>20</v>
      </c>
      <c r="AM56" s="83">
        <v>0</v>
      </c>
      <c r="AN56" s="199">
        <v>0</v>
      </c>
      <c r="AO56" s="83" t="s">
        <v>20</v>
      </c>
      <c r="AP56" s="199" t="s">
        <v>20</v>
      </c>
      <c r="AQ56" s="89"/>
      <c r="AR56" s="83" t="s">
        <v>20</v>
      </c>
      <c r="AS56" s="199" t="s">
        <v>20</v>
      </c>
      <c r="AT56" s="83" t="s">
        <v>20</v>
      </c>
      <c r="AU56" s="199" t="s">
        <v>20</v>
      </c>
      <c r="AV56" s="83">
        <v>0</v>
      </c>
      <c r="AW56" s="199">
        <v>0</v>
      </c>
      <c r="AX56" s="83" t="s">
        <v>20</v>
      </c>
      <c r="AY56" s="199" t="s">
        <v>20</v>
      </c>
    </row>
    <row r="57" spans="1:52" s="129" customFormat="1">
      <c r="A57" s="182" t="s">
        <v>184</v>
      </c>
      <c r="B57" s="185">
        <v>619</v>
      </c>
      <c r="C57" s="188">
        <v>45460</v>
      </c>
      <c r="D57" s="191" t="s">
        <v>221</v>
      </c>
      <c r="E57" s="182" t="s">
        <v>257</v>
      </c>
      <c r="F57" s="182" t="s">
        <v>199</v>
      </c>
      <c r="G57" s="166" t="s">
        <v>48</v>
      </c>
      <c r="H57" s="83" t="s">
        <v>20</v>
      </c>
      <c r="I57" s="199" t="s">
        <v>20</v>
      </c>
      <c r="J57" s="83" t="s">
        <v>20</v>
      </c>
      <c r="K57" s="199" t="s">
        <v>20</v>
      </c>
      <c r="L57" s="83">
        <v>0</v>
      </c>
      <c r="M57" s="199">
        <v>0</v>
      </c>
      <c r="N57" s="83" t="s">
        <v>20</v>
      </c>
      <c r="O57" s="199" t="s">
        <v>20</v>
      </c>
      <c r="P57" s="89"/>
      <c r="Q57" s="83" t="s">
        <v>20</v>
      </c>
      <c r="R57" s="199" t="s">
        <v>20</v>
      </c>
      <c r="S57" s="83" t="s">
        <v>20</v>
      </c>
      <c r="T57" s="199" t="s">
        <v>20</v>
      </c>
      <c r="U57" s="83">
        <v>0</v>
      </c>
      <c r="V57" s="199">
        <v>0</v>
      </c>
      <c r="W57" s="83" t="s">
        <v>20</v>
      </c>
      <c r="X57" s="199" t="s">
        <v>20</v>
      </c>
      <c r="Y57" s="89"/>
      <c r="Z57" s="83" t="s">
        <v>20</v>
      </c>
      <c r="AA57" s="199" t="s">
        <v>20</v>
      </c>
      <c r="AB57" s="83" t="s">
        <v>20</v>
      </c>
      <c r="AC57" s="199" t="s">
        <v>20</v>
      </c>
      <c r="AD57" s="83">
        <v>0</v>
      </c>
      <c r="AE57" s="199">
        <v>0</v>
      </c>
      <c r="AF57" s="83" t="s">
        <v>20</v>
      </c>
      <c r="AG57" s="199" t="s">
        <v>20</v>
      </c>
      <c r="AH57" s="89"/>
      <c r="AI57" s="83" t="s">
        <v>20</v>
      </c>
      <c r="AJ57" s="199" t="s">
        <v>20</v>
      </c>
      <c r="AK57" s="83" t="s">
        <v>20</v>
      </c>
      <c r="AL57" s="199" t="s">
        <v>20</v>
      </c>
      <c r="AM57" s="83">
        <v>0</v>
      </c>
      <c r="AN57" s="199">
        <v>0</v>
      </c>
      <c r="AO57" s="83" t="s">
        <v>20</v>
      </c>
      <c r="AP57" s="199" t="s">
        <v>20</v>
      </c>
      <c r="AQ57" s="89"/>
      <c r="AR57" s="83" t="s">
        <v>20</v>
      </c>
      <c r="AS57" s="199" t="s">
        <v>20</v>
      </c>
      <c r="AT57" s="83" t="s">
        <v>20</v>
      </c>
      <c r="AU57" s="199" t="s">
        <v>20</v>
      </c>
      <c r="AV57" s="83">
        <v>0</v>
      </c>
      <c r="AW57" s="199">
        <v>0</v>
      </c>
      <c r="AX57" s="83" t="s">
        <v>20</v>
      </c>
      <c r="AY57" s="199" t="s">
        <v>20</v>
      </c>
      <c r="AZ57" s="198"/>
    </row>
    <row r="58" spans="1:52" s="129" customFormat="1">
      <c r="A58" s="182"/>
      <c r="B58" s="184"/>
      <c r="C58" s="187"/>
      <c r="D58" s="243"/>
      <c r="E58" s="182"/>
      <c r="F58" s="182"/>
      <c r="G58" s="177" t="s">
        <v>5</v>
      </c>
      <c r="H58" s="178">
        <f t="shared" ref="H58:O58" si="18">SUM(H53:H57)</f>
        <v>0</v>
      </c>
      <c r="I58" s="168">
        <f t="shared" si="18"/>
        <v>0</v>
      </c>
      <c r="J58" s="178">
        <f t="shared" si="18"/>
        <v>0</v>
      </c>
      <c r="K58" s="168">
        <f t="shared" si="18"/>
        <v>0</v>
      </c>
      <c r="L58" s="178">
        <f t="shared" si="18"/>
        <v>0</v>
      </c>
      <c r="M58" s="168">
        <f t="shared" si="18"/>
        <v>0</v>
      </c>
      <c r="N58" s="178">
        <f t="shared" si="18"/>
        <v>0</v>
      </c>
      <c r="O58" s="168">
        <f t="shared" si="18"/>
        <v>0</v>
      </c>
      <c r="P58" s="180"/>
      <c r="Q58" s="178">
        <f t="shared" ref="Q58:X58" si="19">SUM(Q53:Q57)</f>
        <v>0</v>
      </c>
      <c r="R58" s="168">
        <f t="shared" si="19"/>
        <v>0</v>
      </c>
      <c r="S58" s="178">
        <f t="shared" si="19"/>
        <v>0</v>
      </c>
      <c r="T58" s="168">
        <f t="shared" si="19"/>
        <v>0</v>
      </c>
      <c r="U58" s="178">
        <f t="shared" si="19"/>
        <v>0</v>
      </c>
      <c r="V58" s="168">
        <f t="shared" si="19"/>
        <v>0</v>
      </c>
      <c r="W58" s="178">
        <f t="shared" si="19"/>
        <v>0</v>
      </c>
      <c r="X58" s="168">
        <f t="shared" si="19"/>
        <v>0</v>
      </c>
      <c r="Y58" s="180"/>
      <c r="Z58" s="178">
        <f t="shared" ref="Z58:AG58" si="20">SUM(Z53:Z57)</f>
        <v>0</v>
      </c>
      <c r="AA58" s="168">
        <f t="shared" si="20"/>
        <v>0</v>
      </c>
      <c r="AB58" s="178">
        <f t="shared" si="20"/>
        <v>0</v>
      </c>
      <c r="AC58" s="168">
        <f t="shared" si="20"/>
        <v>0</v>
      </c>
      <c r="AD58" s="178">
        <f t="shared" si="20"/>
        <v>0</v>
      </c>
      <c r="AE58" s="168">
        <f t="shared" si="20"/>
        <v>0</v>
      </c>
      <c r="AF58" s="178">
        <f t="shared" si="20"/>
        <v>0</v>
      </c>
      <c r="AG58" s="168">
        <f t="shared" si="20"/>
        <v>0</v>
      </c>
      <c r="AH58" s="180"/>
      <c r="AI58" s="178">
        <f t="shared" ref="AI58:AP58" si="21">SUM(AI53:AI57)</f>
        <v>0</v>
      </c>
      <c r="AJ58" s="168">
        <f t="shared" si="21"/>
        <v>0</v>
      </c>
      <c r="AK58" s="178">
        <f t="shared" si="21"/>
        <v>0</v>
      </c>
      <c r="AL58" s="168">
        <f t="shared" si="21"/>
        <v>0</v>
      </c>
      <c r="AM58" s="178">
        <f t="shared" si="21"/>
        <v>0</v>
      </c>
      <c r="AN58" s="168">
        <f t="shared" si="21"/>
        <v>0</v>
      </c>
      <c r="AO58" s="178">
        <f t="shared" si="21"/>
        <v>0</v>
      </c>
      <c r="AP58" s="168">
        <f t="shared" si="21"/>
        <v>0</v>
      </c>
      <c r="AQ58" s="180"/>
      <c r="AR58" s="178">
        <f t="shared" ref="AR58:AY58" si="22">SUM(AR53:AR57)</f>
        <v>0</v>
      </c>
      <c r="AS58" s="168">
        <f t="shared" si="22"/>
        <v>0</v>
      </c>
      <c r="AT58" s="178">
        <f t="shared" si="22"/>
        <v>0</v>
      </c>
      <c r="AU58" s="168">
        <f t="shared" si="22"/>
        <v>0</v>
      </c>
      <c r="AV58" s="178">
        <f t="shared" si="22"/>
        <v>0</v>
      </c>
      <c r="AW58" s="168">
        <f t="shared" si="22"/>
        <v>0</v>
      </c>
      <c r="AX58" s="178">
        <f t="shared" si="22"/>
        <v>0</v>
      </c>
      <c r="AY58" s="168">
        <f t="shared" si="22"/>
        <v>0</v>
      </c>
      <c r="AZ58" s="198"/>
    </row>
    <row r="59" spans="1:52" s="129" customFormat="1">
      <c r="A59" s="182"/>
      <c r="B59" s="184"/>
      <c r="C59" s="187"/>
      <c r="D59" s="243"/>
      <c r="E59" s="182"/>
      <c r="F59" s="182"/>
      <c r="G59" s="114"/>
      <c r="H59" s="83"/>
      <c r="I59" s="199"/>
      <c r="J59" s="83"/>
      <c r="K59" s="199"/>
      <c r="L59" s="83"/>
      <c r="M59" s="199"/>
      <c r="N59" s="83"/>
      <c r="O59" s="199"/>
      <c r="P59" s="89"/>
      <c r="Q59" s="83"/>
      <c r="R59" s="199"/>
      <c r="S59" s="83"/>
      <c r="T59" s="199"/>
      <c r="U59" s="83"/>
      <c r="V59" s="199"/>
      <c r="W59" s="83"/>
      <c r="X59" s="199"/>
      <c r="Y59" s="89"/>
      <c r="Z59" s="83"/>
      <c r="AA59" s="199"/>
      <c r="AB59" s="83"/>
      <c r="AC59" s="199"/>
      <c r="AD59" s="83"/>
      <c r="AE59" s="199"/>
      <c r="AF59" s="83"/>
      <c r="AG59" s="199"/>
      <c r="AH59" s="89"/>
      <c r="AI59" s="83"/>
      <c r="AJ59" s="199"/>
      <c r="AK59" s="83"/>
      <c r="AL59" s="199"/>
      <c r="AM59" s="83"/>
      <c r="AN59" s="199"/>
      <c r="AO59" s="83"/>
      <c r="AP59" s="199"/>
      <c r="AQ59" s="89"/>
      <c r="AR59" s="83"/>
      <c r="AS59" s="199"/>
      <c r="AT59" s="83"/>
      <c r="AU59" s="199"/>
      <c r="AV59" s="83"/>
      <c r="AW59" s="199"/>
      <c r="AX59" s="83"/>
      <c r="AY59" s="199"/>
      <c r="AZ59" s="198"/>
    </row>
    <row r="60" spans="1:52" s="252" customFormat="1">
      <c r="A60" s="246" t="s">
        <v>186</v>
      </c>
      <c r="B60" s="250">
        <v>631</v>
      </c>
      <c r="C60" s="251">
        <v>45460</v>
      </c>
      <c r="D60" s="260" t="s">
        <v>224</v>
      </c>
      <c r="E60" s="246" t="s">
        <v>260</v>
      </c>
      <c r="F60" s="246" t="s">
        <v>202</v>
      </c>
      <c r="G60" s="259" t="s">
        <v>333</v>
      </c>
      <c r="H60" s="178" t="s">
        <v>21</v>
      </c>
      <c r="I60" s="168" t="s">
        <v>33</v>
      </c>
      <c r="J60" s="178">
        <v>0.1</v>
      </c>
      <c r="K60" s="168" t="s">
        <v>24</v>
      </c>
      <c r="L60" s="178">
        <v>0</v>
      </c>
      <c r="M60" s="168">
        <v>0</v>
      </c>
      <c r="N60" s="178">
        <v>0.1</v>
      </c>
      <c r="O60" s="168" t="s">
        <v>24</v>
      </c>
      <c r="P60" s="249"/>
      <c r="Q60" s="178" t="s">
        <v>33</v>
      </c>
      <c r="R60" s="168" t="s">
        <v>33</v>
      </c>
      <c r="S60" s="178" t="s">
        <v>24</v>
      </c>
      <c r="T60" s="168" t="s">
        <v>24</v>
      </c>
      <c r="U60" s="178">
        <v>0</v>
      </c>
      <c r="V60" s="168">
        <v>0</v>
      </c>
      <c r="W60" s="178" t="s">
        <v>24</v>
      </c>
      <c r="X60" s="168" t="s">
        <v>24</v>
      </c>
      <c r="Y60" s="249"/>
      <c r="Z60" s="178" t="s">
        <v>33</v>
      </c>
      <c r="AA60" s="168" t="s">
        <v>33</v>
      </c>
      <c r="AB60" s="178" t="s">
        <v>24</v>
      </c>
      <c r="AC60" s="168" t="s">
        <v>24</v>
      </c>
      <c r="AD60" s="178">
        <v>0</v>
      </c>
      <c r="AE60" s="168">
        <v>0</v>
      </c>
      <c r="AF60" s="178" t="s">
        <v>24</v>
      </c>
      <c r="AG60" s="168" t="s">
        <v>24</v>
      </c>
      <c r="AH60" s="249"/>
      <c r="AI60" s="178" t="s">
        <v>33</v>
      </c>
      <c r="AJ60" s="168" t="s">
        <v>33</v>
      </c>
      <c r="AK60" s="178" t="s">
        <v>24</v>
      </c>
      <c r="AL60" s="168" t="s">
        <v>24</v>
      </c>
      <c r="AM60" s="178">
        <v>0</v>
      </c>
      <c r="AN60" s="168">
        <v>0</v>
      </c>
      <c r="AO60" s="178" t="s">
        <v>24</v>
      </c>
      <c r="AP60" s="168" t="s">
        <v>24</v>
      </c>
      <c r="AQ60" s="249"/>
      <c r="AR60" s="178" t="s">
        <v>33</v>
      </c>
      <c r="AS60" s="168" t="s">
        <v>33</v>
      </c>
      <c r="AT60" s="178" t="s">
        <v>24</v>
      </c>
      <c r="AU60" s="168" t="s">
        <v>24</v>
      </c>
      <c r="AV60" s="178">
        <v>0</v>
      </c>
      <c r="AW60" s="168">
        <v>0</v>
      </c>
      <c r="AX60" s="178" t="s">
        <v>24</v>
      </c>
      <c r="AY60" s="168" t="s">
        <v>24</v>
      </c>
      <c r="AZ60" s="180"/>
    </row>
    <row r="61" spans="1:52" s="129" customFormat="1">
      <c r="A61" s="182"/>
      <c r="B61" s="184"/>
      <c r="C61" s="187"/>
      <c r="D61" s="243"/>
      <c r="E61" s="182"/>
      <c r="F61" s="182"/>
      <c r="G61" s="176" t="s">
        <v>5</v>
      </c>
      <c r="H61" s="178">
        <f t="shared" ref="H61:O61" si="23">SUM(H60:H60)</f>
        <v>0</v>
      </c>
      <c r="I61" s="168">
        <f t="shared" si="23"/>
        <v>0</v>
      </c>
      <c r="J61" s="178">
        <f t="shared" si="23"/>
        <v>0.1</v>
      </c>
      <c r="K61" s="168">
        <f t="shared" si="23"/>
        <v>0</v>
      </c>
      <c r="L61" s="178">
        <f t="shared" si="23"/>
        <v>0</v>
      </c>
      <c r="M61" s="168">
        <f t="shared" si="23"/>
        <v>0</v>
      </c>
      <c r="N61" s="178">
        <f t="shared" si="23"/>
        <v>0.1</v>
      </c>
      <c r="O61" s="168">
        <f t="shared" si="23"/>
        <v>0</v>
      </c>
      <c r="P61" s="180"/>
      <c r="Q61" s="178">
        <f t="shared" ref="Q61:X61" si="24">SUM(Q60:Q60)</f>
        <v>0</v>
      </c>
      <c r="R61" s="168">
        <f t="shared" si="24"/>
        <v>0</v>
      </c>
      <c r="S61" s="178">
        <f t="shared" si="24"/>
        <v>0</v>
      </c>
      <c r="T61" s="168">
        <f t="shared" si="24"/>
        <v>0</v>
      </c>
      <c r="U61" s="178">
        <f t="shared" si="24"/>
        <v>0</v>
      </c>
      <c r="V61" s="168">
        <f t="shared" si="24"/>
        <v>0</v>
      </c>
      <c r="W61" s="178">
        <f t="shared" si="24"/>
        <v>0</v>
      </c>
      <c r="X61" s="168">
        <f t="shared" si="24"/>
        <v>0</v>
      </c>
      <c r="Y61" s="180"/>
      <c r="Z61" s="178">
        <f t="shared" ref="Z61:AG61" si="25">SUM(Z60:Z60)</f>
        <v>0</v>
      </c>
      <c r="AA61" s="168">
        <f t="shared" si="25"/>
        <v>0</v>
      </c>
      <c r="AB61" s="178">
        <f t="shared" si="25"/>
        <v>0</v>
      </c>
      <c r="AC61" s="168">
        <f t="shared" si="25"/>
        <v>0</v>
      </c>
      <c r="AD61" s="178">
        <f t="shared" si="25"/>
        <v>0</v>
      </c>
      <c r="AE61" s="168">
        <f t="shared" si="25"/>
        <v>0</v>
      </c>
      <c r="AF61" s="178">
        <f t="shared" si="25"/>
        <v>0</v>
      </c>
      <c r="AG61" s="168">
        <f t="shared" si="25"/>
        <v>0</v>
      </c>
      <c r="AH61" s="180"/>
      <c r="AI61" s="178">
        <f t="shared" ref="AI61:AP61" si="26">SUM(AI60:AI60)</f>
        <v>0</v>
      </c>
      <c r="AJ61" s="168">
        <f t="shared" si="26"/>
        <v>0</v>
      </c>
      <c r="AK61" s="178">
        <f t="shared" si="26"/>
        <v>0</v>
      </c>
      <c r="AL61" s="168">
        <f t="shared" si="26"/>
        <v>0</v>
      </c>
      <c r="AM61" s="178">
        <f t="shared" si="26"/>
        <v>0</v>
      </c>
      <c r="AN61" s="168">
        <f t="shared" si="26"/>
        <v>0</v>
      </c>
      <c r="AO61" s="178">
        <f t="shared" si="26"/>
        <v>0</v>
      </c>
      <c r="AP61" s="168">
        <f t="shared" si="26"/>
        <v>0</v>
      </c>
      <c r="AQ61" s="180"/>
      <c r="AR61" s="178">
        <f t="shared" ref="AR61:AY61" si="27">SUM(AR60:AR60)</f>
        <v>0</v>
      </c>
      <c r="AS61" s="168">
        <f t="shared" si="27"/>
        <v>0</v>
      </c>
      <c r="AT61" s="178">
        <f t="shared" si="27"/>
        <v>0</v>
      </c>
      <c r="AU61" s="168">
        <f t="shared" si="27"/>
        <v>0</v>
      </c>
      <c r="AV61" s="178">
        <f t="shared" si="27"/>
        <v>0</v>
      </c>
      <c r="AW61" s="168">
        <f t="shared" si="27"/>
        <v>0</v>
      </c>
      <c r="AX61" s="178">
        <f t="shared" si="27"/>
        <v>0</v>
      </c>
      <c r="AY61" s="168">
        <f t="shared" si="27"/>
        <v>0</v>
      </c>
      <c r="AZ61" s="198"/>
    </row>
    <row r="62" spans="1:52" s="129" customFormat="1">
      <c r="A62" s="182"/>
      <c r="B62" s="184"/>
      <c r="C62" s="187"/>
      <c r="D62" s="243"/>
      <c r="E62" s="182"/>
      <c r="F62" s="182"/>
      <c r="G62" s="114"/>
      <c r="H62" s="83"/>
      <c r="I62" s="199"/>
      <c r="J62" s="83"/>
      <c r="K62" s="199"/>
      <c r="L62" s="83"/>
      <c r="M62" s="199"/>
      <c r="N62" s="83"/>
      <c r="O62" s="199"/>
      <c r="P62" s="89"/>
      <c r="Q62" s="83"/>
      <c r="R62" s="199"/>
      <c r="S62" s="83"/>
      <c r="T62" s="199"/>
      <c r="U62" s="83"/>
      <c r="V62" s="199"/>
      <c r="W62" s="83"/>
      <c r="X62" s="199"/>
      <c r="Y62" s="89"/>
      <c r="Z62" s="83"/>
      <c r="AA62" s="199"/>
      <c r="AB62" s="83"/>
      <c r="AC62" s="199"/>
      <c r="AD62" s="83"/>
      <c r="AE62" s="199"/>
      <c r="AF62" s="83"/>
      <c r="AG62" s="199"/>
      <c r="AH62" s="89"/>
      <c r="AI62" s="83"/>
      <c r="AJ62" s="199"/>
      <c r="AK62" s="83"/>
      <c r="AL62" s="199"/>
      <c r="AM62" s="83"/>
      <c r="AN62" s="199"/>
      <c r="AO62" s="83"/>
      <c r="AP62" s="199"/>
      <c r="AQ62" s="89"/>
      <c r="AR62" s="83"/>
      <c r="AS62" s="199"/>
      <c r="AT62" s="83"/>
      <c r="AU62" s="199"/>
      <c r="AV62" s="83"/>
      <c r="AW62" s="199"/>
      <c r="AX62" s="83"/>
      <c r="AY62" s="199"/>
      <c r="AZ62" s="198"/>
    </row>
    <row r="63" spans="1:52" s="129" customFormat="1">
      <c r="A63" s="182" t="s">
        <v>106</v>
      </c>
      <c r="B63" s="185">
        <v>53</v>
      </c>
      <c r="C63" s="188">
        <v>45460</v>
      </c>
      <c r="D63" s="243" t="s">
        <v>97</v>
      </c>
      <c r="E63" s="182" t="s">
        <v>49</v>
      </c>
      <c r="F63" s="182" t="s">
        <v>107</v>
      </c>
      <c r="G63" s="183" t="s">
        <v>57</v>
      </c>
      <c r="H63" s="83">
        <v>9.1</v>
      </c>
      <c r="I63" s="199">
        <v>-1.1000000000000001</v>
      </c>
      <c r="J63" s="83" t="s">
        <v>21</v>
      </c>
      <c r="K63" s="199" t="s">
        <v>20</v>
      </c>
      <c r="L63" s="83">
        <v>2.4</v>
      </c>
      <c r="M63" s="199">
        <v>-0.2</v>
      </c>
      <c r="N63" s="83">
        <v>11.5</v>
      </c>
      <c r="O63" s="199">
        <v>-1.3</v>
      </c>
      <c r="P63" s="89"/>
      <c r="Q63" s="83">
        <v>7.2</v>
      </c>
      <c r="R63" s="199">
        <v>-1.1000000000000001</v>
      </c>
      <c r="S63" s="83" t="s">
        <v>21</v>
      </c>
      <c r="T63" s="199" t="s">
        <v>20</v>
      </c>
      <c r="U63" s="83">
        <v>1.9</v>
      </c>
      <c r="V63" s="199">
        <v>-0.2</v>
      </c>
      <c r="W63" s="83">
        <v>9.1</v>
      </c>
      <c r="X63" s="199">
        <v>-1.3</v>
      </c>
      <c r="Y63" s="89"/>
      <c r="Z63" s="83">
        <v>5.0999999999999996</v>
      </c>
      <c r="AA63" s="199">
        <v>-1.1000000000000001</v>
      </c>
      <c r="AB63" s="83" t="s">
        <v>21</v>
      </c>
      <c r="AC63" s="199" t="s">
        <v>20</v>
      </c>
      <c r="AD63" s="83">
        <v>1.4</v>
      </c>
      <c r="AE63" s="199">
        <v>-0.2</v>
      </c>
      <c r="AF63" s="83">
        <v>6.5</v>
      </c>
      <c r="AG63" s="199">
        <v>-1.3</v>
      </c>
      <c r="AH63" s="89"/>
      <c r="AI63" s="83">
        <v>2.9</v>
      </c>
      <c r="AJ63" s="199">
        <v>-1.1000000000000001</v>
      </c>
      <c r="AK63" s="83" t="s">
        <v>21</v>
      </c>
      <c r="AL63" s="199" t="s">
        <v>20</v>
      </c>
      <c r="AM63" s="83">
        <v>0.8</v>
      </c>
      <c r="AN63" s="199">
        <v>-0.2</v>
      </c>
      <c r="AO63" s="83">
        <v>3.7</v>
      </c>
      <c r="AP63" s="199">
        <v>-1.3</v>
      </c>
      <c r="AQ63" s="89"/>
      <c r="AR63" s="83">
        <v>0.8</v>
      </c>
      <c r="AS63" s="199">
        <v>-1.1000000000000001</v>
      </c>
      <c r="AT63" s="83" t="s">
        <v>21</v>
      </c>
      <c r="AU63" s="199" t="s">
        <v>20</v>
      </c>
      <c r="AV63" s="83">
        <v>0.2</v>
      </c>
      <c r="AW63" s="199">
        <v>-0.2</v>
      </c>
      <c r="AX63" s="83">
        <v>1</v>
      </c>
      <c r="AY63" s="199">
        <v>-1.3</v>
      </c>
      <c r="AZ63" s="198"/>
    </row>
    <row r="64" spans="1:52" s="129" customFormat="1">
      <c r="A64" s="182" t="s">
        <v>106</v>
      </c>
      <c r="B64" s="185">
        <v>339</v>
      </c>
      <c r="C64" s="188">
        <v>45460</v>
      </c>
      <c r="D64" s="243" t="s">
        <v>97</v>
      </c>
      <c r="E64" s="182" t="s">
        <v>49</v>
      </c>
      <c r="F64" s="182" t="s">
        <v>101</v>
      </c>
      <c r="G64" s="183" t="s">
        <v>57</v>
      </c>
      <c r="H64" s="83">
        <v>-76.7</v>
      </c>
      <c r="I64" s="199">
        <v>0</v>
      </c>
      <c r="J64" s="83" t="s">
        <v>20</v>
      </c>
      <c r="K64" s="199">
        <v>0</v>
      </c>
      <c r="L64" s="83">
        <v>-20.5</v>
      </c>
      <c r="M64" s="199">
        <v>0</v>
      </c>
      <c r="N64" s="83">
        <v>-97.2</v>
      </c>
      <c r="O64" s="199">
        <v>0</v>
      </c>
      <c r="P64" s="89"/>
      <c r="Q64" s="83">
        <v>0</v>
      </c>
      <c r="R64" s="199">
        <v>0</v>
      </c>
      <c r="S64" s="83">
        <v>0</v>
      </c>
      <c r="T64" s="199">
        <v>0</v>
      </c>
      <c r="U64" s="83">
        <v>0</v>
      </c>
      <c r="V64" s="199">
        <v>0</v>
      </c>
      <c r="W64" s="83">
        <v>0</v>
      </c>
      <c r="X64" s="199">
        <v>0</v>
      </c>
      <c r="Y64" s="89"/>
      <c r="Z64" s="83">
        <v>0</v>
      </c>
      <c r="AA64" s="199">
        <v>0</v>
      </c>
      <c r="AB64" s="83">
        <v>0</v>
      </c>
      <c r="AC64" s="199">
        <v>0</v>
      </c>
      <c r="AD64" s="83">
        <v>0</v>
      </c>
      <c r="AE64" s="199">
        <v>0</v>
      </c>
      <c r="AF64" s="83">
        <v>0</v>
      </c>
      <c r="AG64" s="199">
        <v>0</v>
      </c>
      <c r="AH64" s="89"/>
      <c r="AI64" s="83">
        <v>0</v>
      </c>
      <c r="AJ64" s="199">
        <v>0</v>
      </c>
      <c r="AK64" s="83">
        <v>0</v>
      </c>
      <c r="AL64" s="199">
        <v>0</v>
      </c>
      <c r="AM64" s="83">
        <v>0</v>
      </c>
      <c r="AN64" s="199">
        <v>0</v>
      </c>
      <c r="AO64" s="83">
        <v>0</v>
      </c>
      <c r="AP64" s="199">
        <v>0</v>
      </c>
      <c r="AQ64" s="89"/>
      <c r="AR64" s="83">
        <v>0</v>
      </c>
      <c r="AS64" s="199">
        <v>0</v>
      </c>
      <c r="AT64" s="83">
        <v>0</v>
      </c>
      <c r="AU64" s="199">
        <v>0</v>
      </c>
      <c r="AV64" s="83">
        <v>0</v>
      </c>
      <c r="AW64" s="199">
        <v>0</v>
      </c>
      <c r="AX64" s="83">
        <v>0</v>
      </c>
      <c r="AY64" s="199">
        <v>0</v>
      </c>
      <c r="AZ64" s="198"/>
    </row>
    <row r="65" spans="1:53" s="129" customFormat="1">
      <c r="A65" s="182" t="s">
        <v>106</v>
      </c>
      <c r="B65" s="185">
        <v>352</v>
      </c>
      <c r="C65" s="188">
        <v>45460</v>
      </c>
      <c r="D65" s="243" t="s">
        <v>97</v>
      </c>
      <c r="E65" s="182" t="s">
        <v>49</v>
      </c>
      <c r="F65" s="182" t="s">
        <v>100</v>
      </c>
      <c r="G65" s="183" t="s">
        <v>57</v>
      </c>
      <c r="H65" s="83">
        <v>-63.3</v>
      </c>
      <c r="I65" s="199">
        <v>0</v>
      </c>
      <c r="J65" s="83" t="s">
        <v>20</v>
      </c>
      <c r="K65" s="199">
        <v>0</v>
      </c>
      <c r="L65" s="83">
        <v>-16.899999999999999</v>
      </c>
      <c r="M65" s="199">
        <v>0</v>
      </c>
      <c r="N65" s="83">
        <v>-80.2</v>
      </c>
      <c r="O65" s="199">
        <v>0</v>
      </c>
      <c r="P65" s="89"/>
      <c r="Q65" s="83">
        <v>0</v>
      </c>
      <c r="R65" s="199">
        <v>0</v>
      </c>
      <c r="S65" s="83">
        <v>0</v>
      </c>
      <c r="T65" s="199">
        <v>0</v>
      </c>
      <c r="U65" s="83">
        <v>0</v>
      </c>
      <c r="V65" s="199">
        <v>0</v>
      </c>
      <c r="W65" s="83">
        <v>0</v>
      </c>
      <c r="X65" s="199">
        <v>0</v>
      </c>
      <c r="Y65" s="89"/>
      <c r="Z65" s="83">
        <v>0</v>
      </c>
      <c r="AA65" s="199">
        <v>0</v>
      </c>
      <c r="AB65" s="83">
        <v>0</v>
      </c>
      <c r="AC65" s="199">
        <v>0</v>
      </c>
      <c r="AD65" s="83">
        <v>0</v>
      </c>
      <c r="AE65" s="199">
        <v>0</v>
      </c>
      <c r="AF65" s="83">
        <v>0</v>
      </c>
      <c r="AG65" s="199">
        <v>0</v>
      </c>
      <c r="AH65" s="89"/>
      <c r="AI65" s="83">
        <v>0</v>
      </c>
      <c r="AJ65" s="199">
        <v>0</v>
      </c>
      <c r="AK65" s="83">
        <v>0</v>
      </c>
      <c r="AL65" s="199">
        <v>0</v>
      </c>
      <c r="AM65" s="83">
        <v>0</v>
      </c>
      <c r="AN65" s="199">
        <v>0</v>
      </c>
      <c r="AO65" s="83">
        <v>0</v>
      </c>
      <c r="AP65" s="199">
        <v>0</v>
      </c>
      <c r="AQ65" s="89"/>
      <c r="AR65" s="83">
        <v>0</v>
      </c>
      <c r="AS65" s="199">
        <v>0</v>
      </c>
      <c r="AT65" s="83">
        <v>0</v>
      </c>
      <c r="AU65" s="199">
        <v>0</v>
      </c>
      <c r="AV65" s="83">
        <v>0</v>
      </c>
      <c r="AW65" s="199">
        <v>0</v>
      </c>
      <c r="AX65" s="83">
        <v>0</v>
      </c>
      <c r="AY65" s="199">
        <v>0</v>
      </c>
      <c r="AZ65" s="198"/>
    </row>
    <row r="66" spans="1:53">
      <c r="A66" s="182" t="s">
        <v>106</v>
      </c>
      <c r="B66" s="185">
        <v>388</v>
      </c>
      <c r="C66" s="188">
        <v>45460</v>
      </c>
      <c r="D66" s="243" t="s">
        <v>97</v>
      </c>
      <c r="E66" s="182" t="s">
        <v>49</v>
      </c>
      <c r="F66" s="182" t="s">
        <v>99</v>
      </c>
      <c r="G66" s="183" t="s">
        <v>57</v>
      </c>
      <c r="H66" s="83">
        <v>-0.7</v>
      </c>
      <c r="I66" s="199">
        <v>-0.7</v>
      </c>
      <c r="J66" s="83" t="s">
        <v>20</v>
      </c>
      <c r="K66" s="199" t="s">
        <v>20</v>
      </c>
      <c r="L66" s="83">
        <v>-0.2</v>
      </c>
      <c r="M66" s="199">
        <v>-0.2</v>
      </c>
      <c r="N66" s="83">
        <v>-0.9</v>
      </c>
      <c r="O66" s="199">
        <v>-0.9</v>
      </c>
      <c r="P66" s="89"/>
      <c r="Q66" s="83">
        <v>-0.7</v>
      </c>
      <c r="R66" s="199">
        <v>-0.7</v>
      </c>
      <c r="S66" s="83" t="s">
        <v>20</v>
      </c>
      <c r="T66" s="199" t="s">
        <v>20</v>
      </c>
      <c r="U66" s="83">
        <v>-0.2</v>
      </c>
      <c r="V66" s="199">
        <v>-0.2</v>
      </c>
      <c r="W66" s="83">
        <v>-0.9</v>
      </c>
      <c r="X66" s="199">
        <v>-0.9</v>
      </c>
      <c r="Y66" s="89"/>
      <c r="Z66" s="83">
        <v>-0.7</v>
      </c>
      <c r="AA66" s="199">
        <v>-0.7</v>
      </c>
      <c r="AB66" s="83" t="s">
        <v>20</v>
      </c>
      <c r="AC66" s="199" t="s">
        <v>20</v>
      </c>
      <c r="AD66" s="83">
        <v>-0.2</v>
      </c>
      <c r="AE66" s="199">
        <v>-0.2</v>
      </c>
      <c r="AF66" s="83">
        <v>-0.9</v>
      </c>
      <c r="AG66" s="199">
        <v>-0.9</v>
      </c>
      <c r="AH66" s="89"/>
      <c r="AI66" s="83">
        <v>-0.7</v>
      </c>
      <c r="AJ66" s="199">
        <v>-0.7</v>
      </c>
      <c r="AK66" s="83" t="s">
        <v>20</v>
      </c>
      <c r="AL66" s="199" t="s">
        <v>20</v>
      </c>
      <c r="AM66" s="83">
        <v>-0.2</v>
      </c>
      <c r="AN66" s="199">
        <v>-0.2</v>
      </c>
      <c r="AO66" s="83">
        <v>-0.9</v>
      </c>
      <c r="AP66" s="199">
        <v>-0.9</v>
      </c>
      <c r="AQ66" s="89"/>
      <c r="AR66" s="83">
        <v>-0.7</v>
      </c>
      <c r="AS66" s="199">
        <v>-0.7</v>
      </c>
      <c r="AT66" s="83" t="s">
        <v>20</v>
      </c>
      <c r="AU66" s="199" t="s">
        <v>20</v>
      </c>
      <c r="AV66" s="83">
        <v>-0.2</v>
      </c>
      <c r="AW66" s="199">
        <v>-0.2</v>
      </c>
      <c r="AX66" s="83">
        <v>-0.9</v>
      </c>
      <c r="AY66" s="199">
        <v>-0.9</v>
      </c>
    </row>
    <row r="67" spans="1:53">
      <c r="A67" s="182" t="s">
        <v>106</v>
      </c>
      <c r="B67" s="185">
        <v>403</v>
      </c>
      <c r="C67" s="188">
        <v>45460</v>
      </c>
      <c r="D67" s="243" t="s">
        <v>97</v>
      </c>
      <c r="E67" s="182" t="s">
        <v>49</v>
      </c>
      <c r="F67" s="182" t="s">
        <v>102</v>
      </c>
      <c r="G67" s="183" t="s">
        <v>57</v>
      </c>
      <c r="H67" s="83">
        <v>-15.7</v>
      </c>
      <c r="I67" s="199">
        <v>0</v>
      </c>
      <c r="J67" s="83" t="s">
        <v>20</v>
      </c>
      <c r="K67" s="199">
        <v>0</v>
      </c>
      <c r="L67" s="83">
        <v>-4.0999999999999996</v>
      </c>
      <c r="M67" s="199">
        <v>0</v>
      </c>
      <c r="N67" s="83">
        <v>-19.8</v>
      </c>
      <c r="O67" s="199">
        <v>0</v>
      </c>
      <c r="P67" s="89"/>
      <c r="Q67" s="83">
        <v>0</v>
      </c>
      <c r="R67" s="199">
        <v>0</v>
      </c>
      <c r="S67" s="83">
        <v>0</v>
      </c>
      <c r="T67" s="199">
        <v>0</v>
      </c>
      <c r="U67" s="83">
        <v>0</v>
      </c>
      <c r="V67" s="199">
        <v>0</v>
      </c>
      <c r="W67" s="83">
        <v>0</v>
      </c>
      <c r="X67" s="199">
        <v>0</v>
      </c>
      <c r="Y67" s="89"/>
      <c r="Z67" s="83">
        <v>0</v>
      </c>
      <c r="AA67" s="199">
        <v>0</v>
      </c>
      <c r="AB67" s="83">
        <v>0</v>
      </c>
      <c r="AC67" s="199">
        <v>0</v>
      </c>
      <c r="AD67" s="83">
        <v>0</v>
      </c>
      <c r="AE67" s="199">
        <v>0</v>
      </c>
      <c r="AF67" s="83">
        <v>0</v>
      </c>
      <c r="AG67" s="199">
        <v>0</v>
      </c>
      <c r="AH67" s="89"/>
      <c r="AI67" s="83">
        <v>0</v>
      </c>
      <c r="AJ67" s="199">
        <v>0</v>
      </c>
      <c r="AK67" s="83">
        <v>0</v>
      </c>
      <c r="AL67" s="199">
        <v>0</v>
      </c>
      <c r="AM67" s="83">
        <v>0</v>
      </c>
      <c r="AN67" s="199">
        <v>0</v>
      </c>
      <c r="AO67" s="83">
        <v>0</v>
      </c>
      <c r="AP67" s="199">
        <v>0</v>
      </c>
      <c r="AQ67" s="89"/>
      <c r="AR67" s="83">
        <v>0</v>
      </c>
      <c r="AS67" s="199">
        <v>0</v>
      </c>
      <c r="AT67" s="83">
        <v>0</v>
      </c>
      <c r="AU67" s="199">
        <v>0</v>
      </c>
      <c r="AV67" s="83">
        <v>0</v>
      </c>
      <c r="AW67" s="199">
        <v>0</v>
      </c>
      <c r="AX67" s="83">
        <v>0</v>
      </c>
      <c r="AY67" s="199">
        <v>0</v>
      </c>
    </row>
    <row r="68" spans="1:53">
      <c r="A68" s="182" t="s">
        <v>106</v>
      </c>
      <c r="B68" s="185">
        <v>426</v>
      </c>
      <c r="C68" s="188">
        <v>45460</v>
      </c>
      <c r="D68" s="243">
        <v>7073</v>
      </c>
      <c r="E68" s="182" t="s">
        <v>49</v>
      </c>
      <c r="F68" s="182" t="s">
        <v>103</v>
      </c>
      <c r="G68" s="183" t="s">
        <v>57</v>
      </c>
      <c r="H68" s="83">
        <v>0</v>
      </c>
      <c r="I68" s="199">
        <v>-27.5</v>
      </c>
      <c r="J68" s="83">
        <v>0</v>
      </c>
      <c r="K68" s="199">
        <v>0</v>
      </c>
      <c r="L68" s="83">
        <v>0</v>
      </c>
      <c r="M68" s="199">
        <v>0</v>
      </c>
      <c r="N68" s="83">
        <v>0</v>
      </c>
      <c r="O68" s="199">
        <v>-27.5</v>
      </c>
      <c r="P68" s="89"/>
      <c r="Q68" s="83">
        <v>-27.5</v>
      </c>
      <c r="R68" s="199">
        <v>-27.5</v>
      </c>
      <c r="S68" s="83">
        <v>0</v>
      </c>
      <c r="T68" s="199">
        <v>0</v>
      </c>
      <c r="U68" s="83">
        <v>0</v>
      </c>
      <c r="V68" s="199">
        <v>0</v>
      </c>
      <c r="W68" s="83">
        <v>-27.5</v>
      </c>
      <c r="X68" s="199">
        <v>-27.5</v>
      </c>
      <c r="Y68" s="89"/>
      <c r="Z68" s="83">
        <v>-27.5</v>
      </c>
      <c r="AA68" s="199">
        <v>-27.5</v>
      </c>
      <c r="AB68" s="83">
        <v>0</v>
      </c>
      <c r="AC68" s="199">
        <v>0</v>
      </c>
      <c r="AD68" s="83">
        <v>0</v>
      </c>
      <c r="AE68" s="199">
        <v>0</v>
      </c>
      <c r="AF68" s="83">
        <v>-27.5</v>
      </c>
      <c r="AG68" s="199">
        <v>-27.5</v>
      </c>
      <c r="AH68" s="89"/>
      <c r="AI68" s="83">
        <v>-27.5</v>
      </c>
      <c r="AJ68" s="199">
        <v>-27.5</v>
      </c>
      <c r="AK68" s="83">
        <v>0</v>
      </c>
      <c r="AL68" s="199">
        <v>0</v>
      </c>
      <c r="AM68" s="83">
        <v>0</v>
      </c>
      <c r="AN68" s="199">
        <v>0</v>
      </c>
      <c r="AO68" s="83">
        <v>-27.5</v>
      </c>
      <c r="AP68" s="199">
        <v>-27.5</v>
      </c>
      <c r="AQ68" s="89"/>
      <c r="AR68" s="83">
        <v>-27.5</v>
      </c>
      <c r="AS68" s="199">
        <v>-27.5</v>
      </c>
      <c r="AT68" s="83">
        <v>0</v>
      </c>
      <c r="AU68" s="199">
        <v>0</v>
      </c>
      <c r="AV68" s="83">
        <v>0</v>
      </c>
      <c r="AW68" s="199">
        <v>0</v>
      </c>
      <c r="AX68" s="83">
        <v>-27.5</v>
      </c>
      <c r="AY68" s="199">
        <v>-27.5</v>
      </c>
    </row>
    <row r="69" spans="1:53">
      <c r="A69" s="182" t="s">
        <v>106</v>
      </c>
      <c r="B69" s="185">
        <v>538</v>
      </c>
      <c r="C69" s="188">
        <v>45434</v>
      </c>
      <c r="D69" s="243" t="s">
        <v>97</v>
      </c>
      <c r="E69" s="182" t="s">
        <v>49</v>
      </c>
      <c r="F69" s="182" t="s">
        <v>155</v>
      </c>
      <c r="G69" s="166" t="s">
        <v>57</v>
      </c>
      <c r="H69" s="83">
        <v>-1</v>
      </c>
      <c r="I69" s="199">
        <v>-1</v>
      </c>
      <c r="J69" s="83">
        <v>0</v>
      </c>
      <c r="K69" s="199">
        <v>0</v>
      </c>
      <c r="L69" s="83">
        <v>0</v>
      </c>
      <c r="M69" s="199">
        <v>0</v>
      </c>
      <c r="N69" s="83">
        <v>-1</v>
      </c>
      <c r="O69" s="199">
        <v>-1</v>
      </c>
      <c r="P69" s="89"/>
      <c r="Q69" s="83">
        <v>-1</v>
      </c>
      <c r="R69" s="199">
        <v>-1</v>
      </c>
      <c r="S69" s="83">
        <v>0</v>
      </c>
      <c r="T69" s="199">
        <v>0</v>
      </c>
      <c r="U69" s="83">
        <v>0</v>
      </c>
      <c r="V69" s="199">
        <v>0</v>
      </c>
      <c r="W69" s="83">
        <v>-1</v>
      </c>
      <c r="X69" s="199">
        <v>-1</v>
      </c>
      <c r="Y69" s="89"/>
      <c r="Z69" s="83">
        <v>-1</v>
      </c>
      <c r="AA69" s="199">
        <v>-1</v>
      </c>
      <c r="AB69" s="83">
        <v>0</v>
      </c>
      <c r="AC69" s="199">
        <v>0</v>
      </c>
      <c r="AD69" s="83">
        <v>0</v>
      </c>
      <c r="AE69" s="199">
        <v>0</v>
      </c>
      <c r="AF69" s="83">
        <v>-1</v>
      </c>
      <c r="AG69" s="199">
        <v>-1</v>
      </c>
      <c r="AH69" s="89"/>
      <c r="AI69" s="83">
        <v>-1</v>
      </c>
      <c r="AJ69" s="199">
        <v>-1</v>
      </c>
      <c r="AK69" s="83">
        <v>0</v>
      </c>
      <c r="AL69" s="199">
        <v>0</v>
      </c>
      <c r="AM69" s="83">
        <v>0</v>
      </c>
      <c r="AN69" s="199">
        <v>0</v>
      </c>
      <c r="AO69" s="83">
        <v>-1</v>
      </c>
      <c r="AP69" s="199">
        <v>-1</v>
      </c>
      <c r="AQ69" s="89"/>
      <c r="AR69" s="83">
        <v>-1</v>
      </c>
      <c r="AS69" s="199">
        <v>-1</v>
      </c>
      <c r="AT69" s="83">
        <v>0</v>
      </c>
      <c r="AU69" s="199">
        <v>0</v>
      </c>
      <c r="AV69" s="83">
        <v>0</v>
      </c>
      <c r="AW69" s="199">
        <v>0</v>
      </c>
      <c r="AX69" s="83">
        <v>-1</v>
      </c>
      <c r="AY69" s="199">
        <v>-1</v>
      </c>
    </row>
    <row r="70" spans="1:53">
      <c r="A70" s="182" t="s">
        <v>106</v>
      </c>
      <c r="B70" s="185">
        <v>687</v>
      </c>
      <c r="C70" s="188">
        <v>45460</v>
      </c>
      <c r="D70" s="243" t="s">
        <v>97</v>
      </c>
      <c r="E70" s="182" t="s">
        <v>49</v>
      </c>
      <c r="F70" s="182" t="s">
        <v>246</v>
      </c>
      <c r="G70" s="166" t="s">
        <v>57</v>
      </c>
      <c r="H70" s="83">
        <v>-72.5</v>
      </c>
      <c r="I70" s="199">
        <v>0</v>
      </c>
      <c r="J70" s="83" t="s">
        <v>20</v>
      </c>
      <c r="K70" s="199">
        <v>0</v>
      </c>
      <c r="L70" s="83">
        <v>-19.3</v>
      </c>
      <c r="M70" s="199">
        <v>0</v>
      </c>
      <c r="N70" s="83">
        <v>-91.8</v>
      </c>
      <c r="O70" s="199">
        <v>0</v>
      </c>
      <c r="P70" s="89"/>
      <c r="Q70" s="83">
        <v>0</v>
      </c>
      <c r="R70" s="199">
        <v>0</v>
      </c>
      <c r="S70" s="83">
        <v>0</v>
      </c>
      <c r="T70" s="199">
        <v>0</v>
      </c>
      <c r="U70" s="83">
        <v>0</v>
      </c>
      <c r="V70" s="199">
        <v>0</v>
      </c>
      <c r="W70" s="83">
        <v>0</v>
      </c>
      <c r="X70" s="199">
        <v>0</v>
      </c>
      <c r="Y70" s="89"/>
      <c r="Z70" s="83">
        <v>0</v>
      </c>
      <c r="AA70" s="199">
        <v>0</v>
      </c>
      <c r="AB70" s="83">
        <v>0</v>
      </c>
      <c r="AC70" s="199">
        <v>0</v>
      </c>
      <c r="AD70" s="83">
        <v>0</v>
      </c>
      <c r="AE70" s="199">
        <v>0</v>
      </c>
      <c r="AF70" s="83">
        <v>0</v>
      </c>
      <c r="AG70" s="199">
        <v>0</v>
      </c>
      <c r="AH70" s="89"/>
      <c r="AI70" s="83">
        <v>0</v>
      </c>
      <c r="AJ70" s="199">
        <v>0</v>
      </c>
      <c r="AK70" s="83">
        <v>0</v>
      </c>
      <c r="AL70" s="199">
        <v>0</v>
      </c>
      <c r="AM70" s="83">
        <v>0</v>
      </c>
      <c r="AN70" s="199">
        <v>0</v>
      </c>
      <c r="AO70" s="83">
        <v>0</v>
      </c>
      <c r="AP70" s="199">
        <v>0</v>
      </c>
      <c r="AQ70" s="89"/>
      <c r="AR70" s="83">
        <v>0</v>
      </c>
      <c r="AS70" s="199">
        <v>0</v>
      </c>
      <c r="AT70" s="83">
        <v>0</v>
      </c>
      <c r="AU70" s="199">
        <v>0</v>
      </c>
      <c r="AV70" s="83">
        <v>0</v>
      </c>
      <c r="AW70" s="199">
        <v>0</v>
      </c>
      <c r="AX70" s="83">
        <v>0</v>
      </c>
      <c r="AY70" s="199">
        <v>0</v>
      </c>
    </row>
    <row r="71" spans="1:53">
      <c r="A71" s="182"/>
      <c r="B71" s="185"/>
      <c r="C71" s="188"/>
      <c r="D71" s="243"/>
      <c r="E71" s="182"/>
      <c r="F71" s="182"/>
      <c r="G71" s="177" t="s">
        <v>5</v>
      </c>
      <c r="H71" s="178">
        <f t="shared" ref="H71:O71" si="28">SUM(H63:H70)</f>
        <v>-220.79999999999998</v>
      </c>
      <c r="I71" s="168">
        <f t="shared" si="28"/>
        <v>-30.3</v>
      </c>
      <c r="J71" s="178">
        <f t="shared" si="28"/>
        <v>0</v>
      </c>
      <c r="K71" s="168">
        <f t="shared" si="28"/>
        <v>0</v>
      </c>
      <c r="L71" s="178">
        <f t="shared" si="28"/>
        <v>-58.600000000000009</v>
      </c>
      <c r="M71" s="168">
        <f t="shared" si="28"/>
        <v>-0.4</v>
      </c>
      <c r="N71" s="178">
        <f t="shared" si="28"/>
        <v>-279.40000000000003</v>
      </c>
      <c r="O71" s="168">
        <f t="shared" si="28"/>
        <v>-30.7</v>
      </c>
      <c r="P71" s="180"/>
      <c r="Q71" s="178">
        <f t="shared" ref="Q71:X71" si="29">SUM(Q63:Q70)</f>
        <v>-22</v>
      </c>
      <c r="R71" s="168">
        <f t="shared" si="29"/>
        <v>-30.3</v>
      </c>
      <c r="S71" s="178">
        <f t="shared" si="29"/>
        <v>0</v>
      </c>
      <c r="T71" s="168">
        <f t="shared" si="29"/>
        <v>0</v>
      </c>
      <c r="U71" s="178">
        <f t="shared" si="29"/>
        <v>1.7</v>
      </c>
      <c r="V71" s="168">
        <f t="shared" si="29"/>
        <v>-0.4</v>
      </c>
      <c r="W71" s="178">
        <f t="shared" si="29"/>
        <v>-20.3</v>
      </c>
      <c r="X71" s="168">
        <f t="shared" si="29"/>
        <v>-30.7</v>
      </c>
      <c r="Y71" s="180"/>
      <c r="Z71" s="178">
        <f t="shared" ref="Z71:AG71" si="30">SUM(Z63:Z70)</f>
        <v>-24.1</v>
      </c>
      <c r="AA71" s="168">
        <f t="shared" si="30"/>
        <v>-30.3</v>
      </c>
      <c r="AB71" s="178">
        <f t="shared" si="30"/>
        <v>0</v>
      </c>
      <c r="AC71" s="168">
        <f t="shared" si="30"/>
        <v>0</v>
      </c>
      <c r="AD71" s="178">
        <f t="shared" si="30"/>
        <v>1.2</v>
      </c>
      <c r="AE71" s="168">
        <f t="shared" si="30"/>
        <v>-0.4</v>
      </c>
      <c r="AF71" s="178">
        <f t="shared" si="30"/>
        <v>-22.9</v>
      </c>
      <c r="AG71" s="168">
        <f t="shared" si="30"/>
        <v>-30.7</v>
      </c>
      <c r="AH71" s="180"/>
      <c r="AI71" s="178">
        <f t="shared" ref="AI71:AP71" si="31">SUM(AI63:AI70)</f>
        <v>-26.3</v>
      </c>
      <c r="AJ71" s="168">
        <f t="shared" si="31"/>
        <v>-30.3</v>
      </c>
      <c r="AK71" s="178">
        <f t="shared" si="31"/>
        <v>0</v>
      </c>
      <c r="AL71" s="168">
        <f t="shared" si="31"/>
        <v>0</v>
      </c>
      <c r="AM71" s="178">
        <f t="shared" si="31"/>
        <v>0.60000000000000009</v>
      </c>
      <c r="AN71" s="168">
        <f t="shared" si="31"/>
        <v>-0.4</v>
      </c>
      <c r="AO71" s="178">
        <f t="shared" si="31"/>
        <v>-25.7</v>
      </c>
      <c r="AP71" s="168">
        <f t="shared" si="31"/>
        <v>-30.7</v>
      </c>
      <c r="AQ71" s="180"/>
      <c r="AR71" s="178">
        <f t="shared" ref="AR71:AY71" si="32">SUM(AR63:AR70)</f>
        <v>-28.4</v>
      </c>
      <c r="AS71" s="168">
        <f t="shared" si="32"/>
        <v>-30.3</v>
      </c>
      <c r="AT71" s="178">
        <f t="shared" si="32"/>
        <v>0</v>
      </c>
      <c r="AU71" s="168">
        <f t="shared" si="32"/>
        <v>0</v>
      </c>
      <c r="AV71" s="178">
        <f t="shared" si="32"/>
        <v>0</v>
      </c>
      <c r="AW71" s="168">
        <f t="shared" si="32"/>
        <v>-0.4</v>
      </c>
      <c r="AX71" s="178">
        <f t="shared" si="32"/>
        <v>-28.4</v>
      </c>
      <c r="AY71" s="168">
        <f t="shared" si="32"/>
        <v>-30.7</v>
      </c>
    </row>
    <row r="72" spans="1:53">
      <c r="A72" s="182"/>
      <c r="B72" s="185"/>
      <c r="C72" s="188"/>
      <c r="D72" s="243"/>
      <c r="E72" s="182"/>
      <c r="F72" s="182"/>
      <c r="G72" s="177"/>
      <c r="H72" s="178"/>
      <c r="I72" s="168"/>
      <c r="J72" s="178"/>
      <c r="K72" s="168"/>
      <c r="L72" s="178"/>
      <c r="M72" s="168"/>
      <c r="N72" s="178"/>
      <c r="O72" s="168"/>
      <c r="P72" s="180"/>
      <c r="Q72" s="178"/>
      <c r="R72" s="168"/>
      <c r="S72" s="178"/>
      <c r="T72" s="168"/>
      <c r="U72" s="178"/>
      <c r="V72" s="168"/>
      <c r="W72" s="178"/>
      <c r="X72" s="168"/>
      <c r="Y72" s="180"/>
      <c r="Z72" s="178"/>
      <c r="AA72" s="168"/>
      <c r="AB72" s="178"/>
      <c r="AC72" s="168"/>
      <c r="AD72" s="178"/>
      <c r="AE72" s="168"/>
      <c r="AF72" s="178"/>
      <c r="AG72" s="168"/>
      <c r="AH72" s="180"/>
      <c r="AI72" s="178"/>
      <c r="AJ72" s="168"/>
      <c r="AK72" s="178"/>
      <c r="AL72" s="168"/>
      <c r="AM72" s="178"/>
      <c r="AN72" s="168"/>
      <c r="AO72" s="178"/>
      <c r="AP72" s="168"/>
      <c r="AQ72" s="180"/>
      <c r="AR72" s="178"/>
      <c r="AS72" s="168"/>
      <c r="AT72" s="178"/>
      <c r="AU72" s="168"/>
      <c r="AV72" s="178"/>
      <c r="AW72" s="168"/>
      <c r="AX72" s="178"/>
      <c r="AY72" s="168"/>
    </row>
    <row r="73" spans="1:53" s="31" customFormat="1" ht="13.5" thickBot="1">
      <c r="A73" s="192"/>
      <c r="B73" s="186"/>
      <c r="C73" s="189"/>
      <c r="D73" s="244"/>
      <c r="E73" s="192"/>
      <c r="F73" s="192"/>
      <c r="G73" s="198"/>
      <c r="H73" s="207"/>
      <c r="I73" s="208"/>
      <c r="J73" s="207"/>
      <c r="K73" s="208"/>
      <c r="L73" s="83"/>
      <c r="M73" s="199"/>
      <c r="N73" s="207"/>
      <c r="O73" s="208"/>
      <c r="P73" s="89"/>
      <c r="Q73" s="207"/>
      <c r="R73" s="208"/>
      <c r="S73" s="207"/>
      <c r="T73" s="208"/>
      <c r="U73" s="207"/>
      <c r="V73" s="208"/>
      <c r="W73" s="207"/>
      <c r="X73" s="208"/>
      <c r="Y73" s="89"/>
      <c r="Z73" s="207"/>
      <c r="AA73" s="208"/>
      <c r="AB73" s="207"/>
      <c r="AC73" s="208"/>
      <c r="AD73" s="207"/>
      <c r="AE73" s="208"/>
      <c r="AF73" s="207"/>
      <c r="AG73" s="208"/>
      <c r="AH73" s="89"/>
      <c r="AI73" s="207"/>
      <c r="AJ73" s="208"/>
      <c r="AK73" s="207"/>
      <c r="AL73" s="208"/>
      <c r="AM73" s="207"/>
      <c r="AN73" s="208"/>
      <c r="AO73" s="207"/>
      <c r="AP73" s="208"/>
      <c r="AQ73" s="89"/>
      <c r="AR73" s="207"/>
      <c r="AS73" s="208"/>
      <c r="AT73" s="207"/>
      <c r="AU73" s="208"/>
      <c r="AV73" s="83"/>
      <c r="AW73" s="199"/>
      <c r="AX73" s="207"/>
      <c r="AY73" s="208"/>
      <c r="BA73" s="77"/>
    </row>
    <row r="74" spans="1:53" s="31" customFormat="1" ht="13.5" thickTop="1">
      <c r="A74" s="173"/>
      <c r="B74" s="173"/>
      <c r="C74" s="173"/>
      <c r="D74" s="173"/>
      <c r="E74" s="173"/>
      <c r="F74" s="173"/>
      <c r="G74" s="164" t="s">
        <v>18</v>
      </c>
      <c r="H74" s="137">
        <f t="shared" ref="H74:O74" si="33">SUM(H10,H16,H21,H24,H28,H31,H38,H43,H48,H51,H58,H61,H71)</f>
        <v>-1147.4000000000001</v>
      </c>
      <c r="I74" s="201">
        <f t="shared" si="33"/>
        <v>-110.5</v>
      </c>
      <c r="J74" s="137">
        <f t="shared" si="33"/>
        <v>-3.9999999999999996</v>
      </c>
      <c r="K74" s="201">
        <f t="shared" si="33"/>
        <v>-3.2</v>
      </c>
      <c r="L74" s="137">
        <f t="shared" si="33"/>
        <v>-20.800000000000011</v>
      </c>
      <c r="M74" s="201">
        <f t="shared" si="33"/>
        <v>38.700000000000003</v>
      </c>
      <c r="N74" s="137">
        <f t="shared" si="33"/>
        <v>-1172.2</v>
      </c>
      <c r="O74" s="201">
        <f t="shared" si="33"/>
        <v>-75</v>
      </c>
      <c r="P74" s="137"/>
      <c r="Q74" s="137">
        <f t="shared" ref="Q74:X74" si="34">SUM(Q10,Q16,Q21,Q24,Q28,Q31,Q38,Q43,Q48,Q51,Q58,Q61,Q71)</f>
        <v>-1245.2</v>
      </c>
      <c r="R74" s="201">
        <f t="shared" si="34"/>
        <v>-111.3</v>
      </c>
      <c r="S74" s="137">
        <f t="shared" si="34"/>
        <v>-3.3000000000000003</v>
      </c>
      <c r="T74" s="201">
        <f t="shared" si="34"/>
        <v>-2.4</v>
      </c>
      <c r="U74" s="137">
        <f t="shared" si="34"/>
        <v>41.800000000000004</v>
      </c>
      <c r="V74" s="201">
        <f t="shared" si="34"/>
        <v>39.000000000000007</v>
      </c>
      <c r="W74" s="137">
        <f t="shared" si="34"/>
        <v>-1206.7</v>
      </c>
      <c r="X74" s="201">
        <f t="shared" si="34"/>
        <v>-74.7</v>
      </c>
      <c r="Y74" s="137"/>
      <c r="Z74" s="137">
        <f t="shared" ref="Z74:AG74" si="35">SUM(Z10,Z16,Z21,Z24,Z28,Z31,Z38,Z43,Z48,Z51,Z58,Z61,Z71)</f>
        <v>-898.3</v>
      </c>
      <c r="AA74" s="201">
        <f t="shared" si="35"/>
        <v>-111.4</v>
      </c>
      <c r="AB74" s="137">
        <f t="shared" si="35"/>
        <v>-3.4</v>
      </c>
      <c r="AC74" s="201">
        <f t="shared" si="35"/>
        <v>-2.2000000000000002</v>
      </c>
      <c r="AD74" s="137">
        <f t="shared" si="35"/>
        <v>40.700000000000003</v>
      </c>
      <c r="AE74" s="201">
        <f t="shared" si="35"/>
        <v>39.200000000000003</v>
      </c>
      <c r="AF74" s="137">
        <f t="shared" si="35"/>
        <v>-860.99999999999989</v>
      </c>
      <c r="AG74" s="201">
        <f t="shared" si="35"/>
        <v>-74.399999999999991</v>
      </c>
      <c r="AH74" s="137"/>
      <c r="AI74" s="137">
        <f t="shared" ref="AI74:AP74" si="36">SUM(AI10,AI16,AI21,AI24,AI28,AI31,AI38,AI43,AI48,AI51,AI58,AI61,AI71)</f>
        <v>-928.8</v>
      </c>
      <c r="AJ74" s="201">
        <f t="shared" si="36"/>
        <v>-111.40000000000002</v>
      </c>
      <c r="AK74" s="137">
        <f t="shared" si="36"/>
        <v>-2.1</v>
      </c>
      <c r="AL74" s="201">
        <f t="shared" si="36"/>
        <v>-2.1</v>
      </c>
      <c r="AM74" s="137">
        <f t="shared" si="36"/>
        <v>40.300000000000004</v>
      </c>
      <c r="AN74" s="201">
        <f t="shared" si="36"/>
        <v>39.300000000000004</v>
      </c>
      <c r="AO74" s="137">
        <f t="shared" si="36"/>
        <v>-890.6</v>
      </c>
      <c r="AP74" s="201">
        <f t="shared" si="36"/>
        <v>-74.2</v>
      </c>
      <c r="AQ74" s="137"/>
      <c r="AR74" s="137">
        <f t="shared" ref="AR74:AY74" si="37">SUM(AR10,AR16,AR21,AR24,AR28,AR31,AR38,AR43,AR48,AR51,AR58,AR61,AR71)</f>
        <v>-963.4</v>
      </c>
      <c r="AS74" s="201">
        <f t="shared" si="37"/>
        <v>-111.3</v>
      </c>
      <c r="AT74" s="137">
        <f t="shared" si="37"/>
        <v>-2</v>
      </c>
      <c r="AU74" s="201">
        <f t="shared" si="37"/>
        <v>-2</v>
      </c>
      <c r="AV74" s="137">
        <f t="shared" si="37"/>
        <v>39.900000000000006</v>
      </c>
      <c r="AW74" s="201">
        <f t="shared" si="37"/>
        <v>39.500000000000007</v>
      </c>
      <c r="AX74" s="137">
        <f t="shared" si="37"/>
        <v>-925.49999999999989</v>
      </c>
      <c r="AY74" s="201">
        <f t="shared" si="37"/>
        <v>-73.8</v>
      </c>
      <c r="BA74" s="77"/>
    </row>
    <row r="75" spans="1:53" s="31" customFormat="1">
      <c r="A75" s="135"/>
      <c r="B75" s="135"/>
      <c r="C75" s="135"/>
      <c r="D75" s="135"/>
      <c r="E75" s="135"/>
      <c r="F75" s="135"/>
      <c r="G75" s="130"/>
      <c r="H75" s="131"/>
      <c r="I75" s="132"/>
      <c r="J75" s="131"/>
      <c r="K75" s="132"/>
      <c r="L75" s="131"/>
      <c r="M75" s="132"/>
      <c r="N75" s="131"/>
      <c r="O75" s="132"/>
      <c r="P75" s="133"/>
      <c r="Q75" s="131"/>
      <c r="R75" s="132"/>
      <c r="S75" s="131"/>
      <c r="T75" s="132"/>
      <c r="U75" s="131"/>
      <c r="V75" s="132"/>
      <c r="W75" s="131"/>
      <c r="X75" s="132"/>
      <c r="Y75" s="133"/>
      <c r="Z75" s="131"/>
      <c r="AA75" s="132"/>
      <c r="AB75" s="131"/>
      <c r="AC75" s="132"/>
      <c r="AD75" s="131"/>
      <c r="AE75" s="132"/>
      <c r="AF75" s="131"/>
      <c r="AG75" s="132"/>
      <c r="AH75" s="133"/>
      <c r="AI75" s="131"/>
      <c r="AJ75" s="132"/>
      <c r="AK75" s="131"/>
      <c r="AL75" s="132"/>
      <c r="AM75" s="131"/>
      <c r="AN75" s="132"/>
      <c r="AO75" s="131"/>
      <c r="AP75" s="132"/>
      <c r="AQ75" s="134"/>
      <c r="AR75" s="131"/>
      <c r="AS75" s="132"/>
      <c r="AT75" s="131"/>
      <c r="AU75" s="132"/>
      <c r="AV75" s="131"/>
      <c r="AW75" s="132"/>
      <c r="AX75" s="131"/>
      <c r="AY75" s="132"/>
      <c r="BA75" s="77"/>
    </row>
    <row r="76" spans="1:53" s="31" customFormat="1">
      <c r="A76" s="135"/>
      <c r="B76" s="135"/>
      <c r="C76" s="135"/>
      <c r="D76" s="135"/>
      <c r="E76" s="135"/>
      <c r="F76" s="135"/>
      <c r="G76" s="130" t="s">
        <v>27</v>
      </c>
      <c r="H76" s="131">
        <f t="shared" ref="H76:O76" si="38">SUM(H54)</f>
        <v>0</v>
      </c>
      <c r="I76" s="132">
        <f t="shared" si="38"/>
        <v>0</v>
      </c>
      <c r="J76" s="131">
        <f t="shared" si="38"/>
        <v>0</v>
      </c>
      <c r="K76" s="132">
        <f t="shared" si="38"/>
        <v>0</v>
      </c>
      <c r="L76" s="131">
        <f t="shared" si="38"/>
        <v>0</v>
      </c>
      <c r="M76" s="132">
        <f t="shared" si="38"/>
        <v>0</v>
      </c>
      <c r="N76" s="131">
        <f t="shared" si="38"/>
        <v>0</v>
      </c>
      <c r="O76" s="132">
        <f t="shared" si="38"/>
        <v>0</v>
      </c>
      <c r="P76" s="131"/>
      <c r="Q76" s="131">
        <f t="shared" ref="Q76:X76" si="39">SUM(Q54)</f>
        <v>0</v>
      </c>
      <c r="R76" s="132">
        <f t="shared" si="39"/>
        <v>0</v>
      </c>
      <c r="S76" s="131">
        <f t="shared" si="39"/>
        <v>0</v>
      </c>
      <c r="T76" s="132">
        <f t="shared" si="39"/>
        <v>0</v>
      </c>
      <c r="U76" s="131">
        <f t="shared" si="39"/>
        <v>0</v>
      </c>
      <c r="V76" s="132">
        <f t="shared" si="39"/>
        <v>0</v>
      </c>
      <c r="W76" s="131">
        <f t="shared" si="39"/>
        <v>0</v>
      </c>
      <c r="X76" s="132">
        <f t="shared" si="39"/>
        <v>0</v>
      </c>
      <c r="Y76" s="131"/>
      <c r="Z76" s="131">
        <f t="shared" ref="Z76:AG76" si="40">SUM(Z54)</f>
        <v>0</v>
      </c>
      <c r="AA76" s="132">
        <f t="shared" si="40"/>
        <v>0</v>
      </c>
      <c r="AB76" s="131">
        <f t="shared" si="40"/>
        <v>0</v>
      </c>
      <c r="AC76" s="132">
        <f t="shared" si="40"/>
        <v>0</v>
      </c>
      <c r="AD76" s="131">
        <f t="shared" si="40"/>
        <v>0</v>
      </c>
      <c r="AE76" s="132">
        <f t="shared" si="40"/>
        <v>0</v>
      </c>
      <c r="AF76" s="131">
        <f t="shared" si="40"/>
        <v>0</v>
      </c>
      <c r="AG76" s="132">
        <f t="shared" si="40"/>
        <v>0</v>
      </c>
      <c r="AH76" s="131"/>
      <c r="AI76" s="131">
        <f t="shared" ref="AI76:AP76" si="41">SUM(AI54)</f>
        <v>0</v>
      </c>
      <c r="AJ76" s="132">
        <f t="shared" si="41"/>
        <v>0</v>
      </c>
      <c r="AK76" s="131">
        <f t="shared" si="41"/>
        <v>0</v>
      </c>
      <c r="AL76" s="132">
        <f t="shared" si="41"/>
        <v>0</v>
      </c>
      <c r="AM76" s="131">
        <f t="shared" si="41"/>
        <v>0</v>
      </c>
      <c r="AN76" s="132">
        <f t="shared" si="41"/>
        <v>0</v>
      </c>
      <c r="AO76" s="131">
        <f t="shared" si="41"/>
        <v>0</v>
      </c>
      <c r="AP76" s="132">
        <f t="shared" si="41"/>
        <v>0</v>
      </c>
      <c r="AQ76" s="131"/>
      <c r="AR76" s="131">
        <f t="shared" ref="AR76:AY76" si="42">SUM(AR54)</f>
        <v>0</v>
      </c>
      <c r="AS76" s="132">
        <f t="shared" si="42"/>
        <v>0</v>
      </c>
      <c r="AT76" s="131">
        <f t="shared" si="42"/>
        <v>0</v>
      </c>
      <c r="AU76" s="132">
        <f t="shared" si="42"/>
        <v>0</v>
      </c>
      <c r="AV76" s="131">
        <f t="shared" si="42"/>
        <v>0</v>
      </c>
      <c r="AW76" s="132">
        <f t="shared" si="42"/>
        <v>0</v>
      </c>
      <c r="AX76" s="131">
        <f t="shared" si="42"/>
        <v>0</v>
      </c>
      <c r="AY76" s="132">
        <f t="shared" si="42"/>
        <v>0</v>
      </c>
      <c r="BA76" s="77"/>
    </row>
    <row r="77" spans="1:53" s="31" customFormat="1">
      <c r="A77" s="135"/>
      <c r="B77" s="135"/>
      <c r="C77" s="135"/>
      <c r="D77" s="135"/>
      <c r="E77" s="135"/>
      <c r="F77" s="135"/>
      <c r="G77" s="130"/>
      <c r="H77" s="131"/>
      <c r="I77" s="132"/>
      <c r="J77" s="131"/>
      <c r="K77" s="132"/>
      <c r="L77" s="131"/>
      <c r="M77" s="132"/>
      <c r="N77" s="131"/>
      <c r="O77" s="132"/>
      <c r="P77" s="133"/>
      <c r="Q77" s="131"/>
      <c r="R77" s="132"/>
      <c r="S77" s="131"/>
      <c r="T77" s="132"/>
      <c r="U77" s="131"/>
      <c r="V77" s="132"/>
      <c r="W77" s="131"/>
      <c r="X77" s="132"/>
      <c r="Y77" s="133"/>
      <c r="Z77" s="131"/>
      <c r="AA77" s="132"/>
      <c r="AB77" s="131"/>
      <c r="AC77" s="132"/>
      <c r="AD77" s="131"/>
      <c r="AE77" s="132"/>
      <c r="AF77" s="131"/>
      <c r="AG77" s="132"/>
      <c r="AH77" s="133"/>
      <c r="AI77" s="131"/>
      <c r="AJ77" s="132"/>
      <c r="AK77" s="131"/>
      <c r="AL77" s="132"/>
      <c r="AM77" s="131"/>
      <c r="AN77" s="132"/>
      <c r="AO77" s="131"/>
      <c r="AP77" s="132"/>
      <c r="AQ77" s="134"/>
      <c r="AR77" s="131"/>
      <c r="AS77" s="132"/>
      <c r="AT77" s="131"/>
      <c r="AU77" s="132"/>
      <c r="AV77" s="131"/>
      <c r="AW77" s="132"/>
      <c r="AX77" s="131"/>
      <c r="AY77" s="132"/>
      <c r="BA77" s="77"/>
    </row>
    <row r="78" spans="1:53" s="31" customFormat="1">
      <c r="A78" s="135"/>
      <c r="B78" s="135"/>
      <c r="C78" s="135"/>
      <c r="D78" s="135"/>
      <c r="E78" s="135"/>
      <c r="F78" s="135"/>
      <c r="G78" s="165" t="s">
        <v>19</v>
      </c>
      <c r="H78" s="138">
        <f>+H74-H76</f>
        <v>-1147.4000000000001</v>
      </c>
      <c r="I78" s="139">
        <f>+I74-I76</f>
        <v>-110.5</v>
      </c>
      <c r="J78" s="138">
        <f t="shared" ref="J78:AY78" si="43">+J74-J76</f>
        <v>-3.9999999999999996</v>
      </c>
      <c r="K78" s="139">
        <f t="shared" si="43"/>
        <v>-3.2</v>
      </c>
      <c r="L78" s="138">
        <f t="shared" si="43"/>
        <v>-20.800000000000011</v>
      </c>
      <c r="M78" s="139">
        <f t="shared" si="43"/>
        <v>38.700000000000003</v>
      </c>
      <c r="N78" s="138">
        <f t="shared" si="43"/>
        <v>-1172.2</v>
      </c>
      <c r="O78" s="139">
        <f t="shared" si="43"/>
        <v>-75</v>
      </c>
      <c r="P78" s="140"/>
      <c r="Q78" s="138">
        <f t="shared" si="43"/>
        <v>-1245.2</v>
      </c>
      <c r="R78" s="139">
        <f t="shared" si="43"/>
        <v>-111.3</v>
      </c>
      <c r="S78" s="138">
        <f t="shared" si="43"/>
        <v>-3.3000000000000003</v>
      </c>
      <c r="T78" s="139">
        <f t="shared" si="43"/>
        <v>-2.4</v>
      </c>
      <c r="U78" s="138">
        <f t="shared" si="43"/>
        <v>41.800000000000004</v>
      </c>
      <c r="V78" s="139">
        <f t="shared" si="43"/>
        <v>39.000000000000007</v>
      </c>
      <c r="W78" s="138">
        <f t="shared" si="43"/>
        <v>-1206.7</v>
      </c>
      <c r="X78" s="139">
        <f t="shared" si="43"/>
        <v>-74.7</v>
      </c>
      <c r="Y78" s="140"/>
      <c r="Z78" s="138">
        <f t="shared" si="43"/>
        <v>-898.3</v>
      </c>
      <c r="AA78" s="139">
        <f t="shared" si="43"/>
        <v>-111.4</v>
      </c>
      <c r="AB78" s="138">
        <f t="shared" si="43"/>
        <v>-3.4</v>
      </c>
      <c r="AC78" s="139">
        <f t="shared" si="43"/>
        <v>-2.2000000000000002</v>
      </c>
      <c r="AD78" s="138">
        <f t="shared" si="43"/>
        <v>40.700000000000003</v>
      </c>
      <c r="AE78" s="139">
        <f t="shared" si="43"/>
        <v>39.200000000000003</v>
      </c>
      <c r="AF78" s="138">
        <f t="shared" si="43"/>
        <v>-860.99999999999989</v>
      </c>
      <c r="AG78" s="139">
        <f t="shared" si="43"/>
        <v>-74.399999999999991</v>
      </c>
      <c r="AH78" s="140"/>
      <c r="AI78" s="138">
        <f t="shared" si="43"/>
        <v>-928.8</v>
      </c>
      <c r="AJ78" s="139">
        <f t="shared" si="43"/>
        <v>-111.40000000000002</v>
      </c>
      <c r="AK78" s="138">
        <f t="shared" si="43"/>
        <v>-2.1</v>
      </c>
      <c r="AL78" s="139">
        <f t="shared" si="43"/>
        <v>-2.1</v>
      </c>
      <c r="AM78" s="138">
        <f t="shared" si="43"/>
        <v>40.300000000000004</v>
      </c>
      <c r="AN78" s="139">
        <f t="shared" si="43"/>
        <v>39.300000000000004</v>
      </c>
      <c r="AO78" s="138">
        <f t="shared" si="43"/>
        <v>-890.6</v>
      </c>
      <c r="AP78" s="139">
        <f t="shared" si="43"/>
        <v>-74.2</v>
      </c>
      <c r="AQ78" s="140"/>
      <c r="AR78" s="138">
        <f t="shared" si="43"/>
        <v>-963.4</v>
      </c>
      <c r="AS78" s="139">
        <f t="shared" si="43"/>
        <v>-111.3</v>
      </c>
      <c r="AT78" s="138">
        <f t="shared" si="43"/>
        <v>-2</v>
      </c>
      <c r="AU78" s="139">
        <f t="shared" si="43"/>
        <v>-2</v>
      </c>
      <c r="AV78" s="138">
        <f t="shared" si="43"/>
        <v>39.900000000000006</v>
      </c>
      <c r="AW78" s="139">
        <f t="shared" si="43"/>
        <v>39.500000000000007</v>
      </c>
      <c r="AX78" s="138">
        <f t="shared" si="43"/>
        <v>-925.49999999999989</v>
      </c>
      <c r="AY78" s="139">
        <f t="shared" si="43"/>
        <v>-73.8</v>
      </c>
      <c r="BA78" s="77"/>
    </row>
    <row r="79" spans="1:53" s="31" customFormat="1">
      <c r="A79" s="141"/>
      <c r="B79" s="141"/>
      <c r="C79" s="142"/>
      <c r="D79" s="143"/>
      <c r="E79" s="144"/>
      <c r="F79" s="14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BA79" s="77"/>
    </row>
    <row r="80" spans="1:53" s="31" customFormat="1">
      <c r="A80" s="141"/>
      <c r="B80" s="141"/>
      <c r="C80" s="142"/>
      <c r="D80" s="143"/>
      <c r="E80" s="144"/>
      <c r="F80" s="145"/>
      <c r="G80" s="239" t="s">
        <v>330</v>
      </c>
      <c r="H80" s="167">
        <f>+H78-H81</f>
        <v>-428.10000000000014</v>
      </c>
      <c r="I80" s="167">
        <f t="shared" ref="I80:O80" si="44">+I78-I81</f>
        <v>-110.5</v>
      </c>
      <c r="J80" s="167">
        <f t="shared" si="44"/>
        <v>-3.9999999999999996</v>
      </c>
      <c r="K80" s="167">
        <f t="shared" si="44"/>
        <v>-3.2</v>
      </c>
      <c r="L80" s="167">
        <f t="shared" si="44"/>
        <v>-20.800000000000011</v>
      </c>
      <c r="M80" s="167">
        <f t="shared" si="44"/>
        <v>38.700000000000003</v>
      </c>
      <c r="N80" s="167">
        <f t="shared" si="44"/>
        <v>-452.90000000000009</v>
      </c>
      <c r="O80" s="167">
        <f t="shared" si="44"/>
        <v>-75</v>
      </c>
      <c r="P80" s="167"/>
      <c r="Q80" s="167">
        <f>+Q78-Q81</f>
        <v>-495.80000000000007</v>
      </c>
      <c r="R80" s="167">
        <f t="shared" ref="R80" si="45">+R78-R81</f>
        <v>-111.3</v>
      </c>
      <c r="S80" s="167">
        <f t="shared" ref="S80" si="46">+S78-S81</f>
        <v>-3.3000000000000003</v>
      </c>
      <c r="T80" s="167">
        <f t="shared" ref="T80" si="47">+T78-T81</f>
        <v>-2.4</v>
      </c>
      <c r="U80" s="167">
        <f t="shared" ref="U80" si="48">+U78-U81</f>
        <v>41.800000000000004</v>
      </c>
      <c r="V80" s="167">
        <f t="shared" ref="V80" si="49">+V78-V81</f>
        <v>39.000000000000007</v>
      </c>
      <c r="W80" s="167">
        <f t="shared" ref="W80" si="50">+W78-W81</f>
        <v>-457.30000000000007</v>
      </c>
      <c r="X80" s="167">
        <f t="shared" ref="X80" si="51">+X78-X81</f>
        <v>-74.7</v>
      </c>
      <c r="Y80" s="167"/>
      <c r="Z80" s="167">
        <f>+Z78-Z81</f>
        <v>-116.29999999999995</v>
      </c>
      <c r="AA80" s="167">
        <f t="shared" ref="AA80" si="52">+AA78-AA81</f>
        <v>-111.4</v>
      </c>
      <c r="AB80" s="167">
        <f t="shared" ref="AB80" si="53">+AB78-AB81</f>
        <v>-3.4</v>
      </c>
      <c r="AC80" s="167">
        <f t="shared" ref="AC80" si="54">+AC78-AC81</f>
        <v>-2.2000000000000002</v>
      </c>
      <c r="AD80" s="167">
        <f t="shared" ref="AD80" si="55">+AD78-AD81</f>
        <v>40.700000000000003</v>
      </c>
      <c r="AE80" s="167">
        <f t="shared" ref="AE80" si="56">+AE78-AE81</f>
        <v>39.200000000000003</v>
      </c>
      <c r="AF80" s="167">
        <f t="shared" ref="AF80" si="57">+AF78-AF81</f>
        <v>-78.999999999999886</v>
      </c>
      <c r="AG80" s="167">
        <f t="shared" ref="AG80" si="58">+AG78-AG81</f>
        <v>-74.399999999999991</v>
      </c>
      <c r="AH80" s="167"/>
      <c r="AI80" s="167">
        <f>+AI78-AI81</f>
        <v>-111.39999999999998</v>
      </c>
      <c r="AJ80" s="167">
        <f t="shared" ref="AJ80" si="59">+AJ78-AJ81</f>
        <v>-111.40000000000002</v>
      </c>
      <c r="AK80" s="167">
        <f t="shared" ref="AK80" si="60">+AK78-AK81</f>
        <v>-2.1</v>
      </c>
      <c r="AL80" s="167">
        <f t="shared" ref="AL80" si="61">+AL78-AL81</f>
        <v>-2.1</v>
      </c>
      <c r="AM80" s="167">
        <f t="shared" ref="AM80" si="62">+AM78-AM81</f>
        <v>40.300000000000004</v>
      </c>
      <c r="AN80" s="167">
        <f t="shared" ref="AN80" si="63">+AN78-AN81</f>
        <v>39.300000000000004</v>
      </c>
      <c r="AO80" s="167">
        <f t="shared" ref="AO80" si="64">+AO78-AO81</f>
        <v>-73.200000000000045</v>
      </c>
      <c r="AP80" s="167">
        <f t="shared" ref="AP80" si="65">+AP78-AP81</f>
        <v>-74.2</v>
      </c>
      <c r="AQ80" s="167"/>
      <c r="AR80" s="167">
        <f>+AR78-AR81</f>
        <v>-109.39999999999998</v>
      </c>
      <c r="AS80" s="167">
        <f t="shared" ref="AS80" si="66">+AS78-AS81</f>
        <v>-111.3</v>
      </c>
      <c r="AT80" s="167">
        <f t="shared" ref="AT80" si="67">+AT78-AT81</f>
        <v>-2</v>
      </c>
      <c r="AU80" s="167">
        <f t="shared" ref="AU80" si="68">+AU78-AU81</f>
        <v>-2</v>
      </c>
      <c r="AV80" s="167">
        <f t="shared" ref="AV80" si="69">+AV78-AV81</f>
        <v>39.900000000000006</v>
      </c>
      <c r="AW80" s="167">
        <f t="shared" ref="AW80" si="70">+AW78-AW81</f>
        <v>39.500000000000007</v>
      </c>
      <c r="AX80" s="167">
        <f t="shared" ref="AX80" si="71">+AX78-AX81</f>
        <v>-71.499999999999886</v>
      </c>
      <c r="AY80" s="167">
        <f t="shared" ref="AY80" si="72">+AY78-AY81</f>
        <v>-73.8</v>
      </c>
      <c r="BA80" s="77"/>
    </row>
    <row r="81" spans="1:53" s="31" customFormat="1">
      <c r="A81" s="141"/>
      <c r="B81" s="141"/>
      <c r="C81" s="142"/>
      <c r="D81" s="143"/>
      <c r="E81" s="144"/>
      <c r="F81" s="145"/>
      <c r="G81" s="239" t="s">
        <v>327</v>
      </c>
      <c r="H81" s="167">
        <f>+H30</f>
        <v>-719.3</v>
      </c>
      <c r="I81" s="167">
        <f t="shared" ref="I81:O81" si="73">+I30</f>
        <v>0</v>
      </c>
      <c r="J81" s="167">
        <f t="shared" si="73"/>
        <v>0</v>
      </c>
      <c r="K81" s="167">
        <f t="shared" si="73"/>
        <v>0</v>
      </c>
      <c r="L81" s="167">
        <f t="shared" si="73"/>
        <v>0</v>
      </c>
      <c r="M81" s="167">
        <f t="shared" si="73"/>
        <v>0</v>
      </c>
      <c r="N81" s="167">
        <f t="shared" si="73"/>
        <v>-719.3</v>
      </c>
      <c r="O81" s="167">
        <f t="shared" si="73"/>
        <v>0</v>
      </c>
      <c r="P81" s="167"/>
      <c r="Q81" s="167">
        <f t="shared" ref="Q81:X81" si="74">+Q30</f>
        <v>-749.4</v>
      </c>
      <c r="R81" s="167">
        <f t="shared" si="74"/>
        <v>0</v>
      </c>
      <c r="S81" s="167">
        <f t="shared" si="74"/>
        <v>0</v>
      </c>
      <c r="T81" s="167">
        <f t="shared" si="74"/>
        <v>0</v>
      </c>
      <c r="U81" s="167">
        <f t="shared" si="74"/>
        <v>0</v>
      </c>
      <c r="V81" s="167">
        <f t="shared" si="74"/>
        <v>0</v>
      </c>
      <c r="W81" s="167">
        <f t="shared" si="74"/>
        <v>-749.4</v>
      </c>
      <c r="X81" s="167">
        <f t="shared" si="74"/>
        <v>0</v>
      </c>
      <c r="Y81" s="167"/>
      <c r="Z81" s="167">
        <f t="shared" ref="Z81:AG81" si="75">+Z30</f>
        <v>-782</v>
      </c>
      <c r="AA81" s="167">
        <f t="shared" si="75"/>
        <v>0</v>
      </c>
      <c r="AB81" s="167">
        <f t="shared" si="75"/>
        <v>0</v>
      </c>
      <c r="AC81" s="167">
        <f t="shared" si="75"/>
        <v>0</v>
      </c>
      <c r="AD81" s="167">
        <f t="shared" si="75"/>
        <v>0</v>
      </c>
      <c r="AE81" s="167">
        <f t="shared" si="75"/>
        <v>0</v>
      </c>
      <c r="AF81" s="167">
        <f t="shared" si="75"/>
        <v>-782</v>
      </c>
      <c r="AG81" s="167">
        <f t="shared" si="75"/>
        <v>0</v>
      </c>
      <c r="AH81" s="167"/>
      <c r="AI81" s="167">
        <f t="shared" ref="AI81:AP81" si="76">+AI30</f>
        <v>-817.4</v>
      </c>
      <c r="AJ81" s="167">
        <f t="shared" si="76"/>
        <v>0</v>
      </c>
      <c r="AK81" s="167">
        <f t="shared" si="76"/>
        <v>0</v>
      </c>
      <c r="AL81" s="167">
        <f t="shared" si="76"/>
        <v>0</v>
      </c>
      <c r="AM81" s="167">
        <f t="shared" si="76"/>
        <v>0</v>
      </c>
      <c r="AN81" s="167">
        <f t="shared" si="76"/>
        <v>0</v>
      </c>
      <c r="AO81" s="167">
        <f t="shared" si="76"/>
        <v>-817.4</v>
      </c>
      <c r="AP81" s="167">
        <f t="shared" si="76"/>
        <v>0</v>
      </c>
      <c r="AQ81" s="167"/>
      <c r="AR81" s="167">
        <f t="shared" ref="AR81:AY81" si="77">+AR30</f>
        <v>-854</v>
      </c>
      <c r="AS81" s="167">
        <f t="shared" si="77"/>
        <v>0</v>
      </c>
      <c r="AT81" s="167">
        <f t="shared" si="77"/>
        <v>0</v>
      </c>
      <c r="AU81" s="167">
        <f t="shared" si="77"/>
        <v>0</v>
      </c>
      <c r="AV81" s="167">
        <f t="shared" si="77"/>
        <v>0</v>
      </c>
      <c r="AW81" s="167">
        <f t="shared" si="77"/>
        <v>0</v>
      </c>
      <c r="AX81" s="167">
        <f t="shared" si="77"/>
        <v>-854</v>
      </c>
      <c r="AY81" s="167">
        <f t="shared" si="77"/>
        <v>0</v>
      </c>
      <c r="BA81" s="77"/>
    </row>
    <row r="82" spans="1:53" s="31" customFormat="1">
      <c r="A82" s="141"/>
      <c r="B82" s="141"/>
      <c r="C82" s="142"/>
      <c r="D82" s="143"/>
      <c r="E82" s="144"/>
      <c r="F82" s="14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BA82" s="77"/>
    </row>
    <row r="83" spans="1:53" s="31" customFormat="1">
      <c r="A83" s="141"/>
      <c r="B83" s="141"/>
      <c r="C83" s="142"/>
      <c r="D83" s="143"/>
      <c r="E83" s="144"/>
      <c r="F83" s="14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BA83" s="77"/>
    </row>
    <row r="84" spans="1:53" s="31" customFormat="1">
      <c r="A84" s="141"/>
      <c r="B84" s="141"/>
      <c r="C84" s="142"/>
      <c r="D84" s="143"/>
      <c r="E84" s="144"/>
      <c r="F84" s="14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BA84" s="77"/>
    </row>
    <row r="85" spans="1:53" s="31" customFormat="1">
      <c r="A85" s="141"/>
      <c r="B85" s="141"/>
      <c r="C85" s="142"/>
      <c r="D85" s="143"/>
      <c r="E85" s="144"/>
      <c r="F85" s="14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BA85" s="77"/>
    </row>
    <row r="86" spans="1:53">
      <c r="A86" s="224"/>
      <c r="B86" s="225"/>
      <c r="C86" s="226"/>
      <c r="D86" s="227"/>
      <c r="E86" s="228"/>
      <c r="F86" s="229" t="s">
        <v>322</v>
      </c>
      <c r="G86" s="230"/>
      <c r="H86" s="231"/>
      <c r="I86" s="231"/>
      <c r="J86" s="231"/>
      <c r="K86" s="231"/>
      <c r="L86" s="231"/>
      <c r="M86" s="231"/>
      <c r="N86" s="231"/>
      <c r="O86" s="232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</row>
    <row r="87" spans="1:53">
      <c r="A87" s="119"/>
      <c r="B87" s="120"/>
      <c r="C87" s="121"/>
      <c r="D87" s="162"/>
      <c r="E87" s="121"/>
      <c r="F87" s="122"/>
      <c r="G87" s="121"/>
      <c r="H87" s="261" t="s">
        <v>326</v>
      </c>
      <c r="I87" s="262"/>
      <c r="J87" s="262"/>
      <c r="K87" s="262"/>
      <c r="L87" s="262"/>
      <c r="M87" s="262"/>
      <c r="N87" s="262"/>
      <c r="O87" s="263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</row>
    <row r="88" spans="1:53">
      <c r="A88" s="114" t="s">
        <v>12</v>
      </c>
      <c r="B88" s="209" t="s">
        <v>10</v>
      </c>
      <c r="C88" s="123"/>
      <c r="D88" s="163"/>
      <c r="E88" s="123"/>
      <c r="F88" s="123"/>
      <c r="G88" s="123"/>
      <c r="H88" s="264" t="s">
        <v>3</v>
      </c>
      <c r="I88" s="265"/>
      <c r="J88" s="264" t="s">
        <v>4</v>
      </c>
      <c r="K88" s="265"/>
      <c r="L88" s="264" t="s">
        <v>15</v>
      </c>
      <c r="M88" s="265"/>
      <c r="N88" s="264" t="s">
        <v>5</v>
      </c>
      <c r="O88" s="26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</row>
    <row r="89" spans="1:53">
      <c r="A89" s="91" t="s">
        <v>13</v>
      </c>
      <c r="B89" s="90" t="s">
        <v>11</v>
      </c>
      <c r="C89" s="91" t="s">
        <v>0</v>
      </c>
      <c r="D89" s="113" t="s">
        <v>6</v>
      </c>
      <c r="E89" s="91" t="s">
        <v>14</v>
      </c>
      <c r="F89" s="91" t="s">
        <v>1</v>
      </c>
      <c r="G89" s="91" t="s">
        <v>90</v>
      </c>
      <c r="H89" s="92" t="s">
        <v>2</v>
      </c>
      <c r="I89" s="92" t="s">
        <v>8</v>
      </c>
      <c r="J89" s="92" t="s">
        <v>2</v>
      </c>
      <c r="K89" s="92" t="s">
        <v>8</v>
      </c>
      <c r="L89" s="92" t="s">
        <v>2</v>
      </c>
      <c r="M89" s="92" t="s">
        <v>8</v>
      </c>
      <c r="N89" s="92" t="s">
        <v>2</v>
      </c>
      <c r="O89" s="92" t="s">
        <v>8</v>
      </c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</row>
    <row r="90" spans="1:53">
      <c r="A90" s="213" t="s">
        <v>278</v>
      </c>
      <c r="B90" s="214">
        <v>706</v>
      </c>
      <c r="C90" s="215">
        <v>45470</v>
      </c>
      <c r="D90" s="216" t="s">
        <v>301</v>
      </c>
      <c r="E90" s="217" t="s">
        <v>309</v>
      </c>
      <c r="F90" s="218" t="s">
        <v>329</v>
      </c>
      <c r="G90" s="219" t="s">
        <v>327</v>
      </c>
      <c r="H90" s="220">
        <v>-161.19999999999999</v>
      </c>
      <c r="I90" s="221">
        <v>0</v>
      </c>
      <c r="J90" s="220">
        <v>0</v>
      </c>
      <c r="K90" s="221">
        <v>0</v>
      </c>
      <c r="L90" s="220">
        <v>0</v>
      </c>
      <c r="M90" s="221">
        <v>0</v>
      </c>
      <c r="N90" s="220">
        <v>-161.19999999999999</v>
      </c>
      <c r="O90" s="221">
        <v>0</v>
      </c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</row>
    <row r="91" spans="1:53">
      <c r="A91" s="141"/>
      <c r="B91" s="141"/>
      <c r="C91" s="142"/>
      <c r="D91" s="143"/>
      <c r="E91" s="144"/>
      <c r="F91" s="144"/>
      <c r="G91" s="130"/>
      <c r="H91" s="133"/>
      <c r="I91" s="133"/>
      <c r="J91" s="133"/>
      <c r="K91" s="133"/>
      <c r="L91" s="133"/>
      <c r="M91" s="133"/>
      <c r="N91" s="133"/>
      <c r="O91" s="133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</row>
    <row r="92" spans="1:53">
      <c r="A92" s="141"/>
      <c r="B92" s="141"/>
      <c r="C92" s="142"/>
      <c r="D92" s="143"/>
      <c r="E92" s="144"/>
      <c r="F92" s="144"/>
      <c r="G92" s="130" t="s">
        <v>18</v>
      </c>
      <c r="H92" s="133">
        <f>SUM(H90)</f>
        <v>-161.19999999999999</v>
      </c>
      <c r="I92" s="133">
        <f t="shared" ref="I92:O92" si="78">SUM(I90)</f>
        <v>0</v>
      </c>
      <c r="J92" s="133">
        <f t="shared" si="78"/>
        <v>0</v>
      </c>
      <c r="K92" s="133">
        <f t="shared" si="78"/>
        <v>0</v>
      </c>
      <c r="L92" s="133">
        <f t="shared" si="78"/>
        <v>0</v>
      </c>
      <c r="M92" s="133">
        <f t="shared" si="78"/>
        <v>0</v>
      </c>
      <c r="N92" s="133">
        <f t="shared" si="78"/>
        <v>-161.19999999999999</v>
      </c>
      <c r="O92" s="133">
        <f t="shared" si="78"/>
        <v>0</v>
      </c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</row>
    <row r="93" spans="1:53" s="31" customFormat="1">
      <c r="A93" s="141"/>
      <c r="B93" s="141"/>
      <c r="C93" s="142"/>
      <c r="D93" s="143"/>
      <c r="E93" s="144"/>
      <c r="F93" s="14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BA93" s="77"/>
    </row>
    <row r="94" spans="1:53" s="31" customFormat="1" ht="25.5">
      <c r="A94" s="141"/>
      <c r="B94" s="141"/>
      <c r="C94" s="142"/>
      <c r="D94" s="143"/>
      <c r="E94" s="125" t="s">
        <v>328</v>
      </c>
      <c r="F94" s="14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BA94" s="77"/>
    </row>
    <row r="95" spans="1:53" s="31" customFormat="1">
      <c r="A95" s="141"/>
      <c r="B95" s="141"/>
      <c r="C95" s="142"/>
      <c r="D95" s="143"/>
      <c r="E95" s="144"/>
      <c r="F95" s="144"/>
      <c r="G95" s="125"/>
      <c r="H95" s="77"/>
      <c r="I95" s="77"/>
      <c r="J95" s="77"/>
      <c r="K95" s="77"/>
      <c r="L95" s="77"/>
      <c r="M95" s="77"/>
      <c r="N95" s="129"/>
      <c r="O95" s="129"/>
      <c r="Q95" s="77"/>
      <c r="R95" s="77"/>
      <c r="S95" s="77"/>
      <c r="T95" s="77"/>
      <c r="U95" s="77"/>
      <c r="V95" s="77"/>
      <c r="W95" s="129"/>
      <c r="X95" s="129"/>
      <c r="Y95" s="77"/>
      <c r="Z95" s="77"/>
      <c r="AA95" s="77"/>
      <c r="AB95" s="77"/>
      <c r="AC95" s="77"/>
      <c r="AD95" s="77"/>
      <c r="AE95" s="77"/>
      <c r="AF95" s="129"/>
      <c r="AG95" s="129"/>
      <c r="AH95" s="77"/>
      <c r="AI95" s="77"/>
      <c r="AJ95" s="77"/>
      <c r="AK95" s="77"/>
      <c r="AL95" s="77"/>
      <c r="AM95" s="77"/>
      <c r="AN95" s="77"/>
      <c r="AO95" s="129"/>
      <c r="AP95" s="129"/>
      <c r="AQ95" s="77"/>
      <c r="AR95" s="77"/>
      <c r="AS95" s="77"/>
      <c r="AT95" s="77"/>
      <c r="AU95" s="77"/>
      <c r="AV95" s="77"/>
      <c r="AW95" s="77"/>
      <c r="AX95" s="129"/>
      <c r="AY95" s="129"/>
      <c r="BA95" s="77"/>
    </row>
    <row r="96" spans="1:53" s="31" customFormat="1">
      <c r="A96" s="141"/>
      <c r="B96" s="141"/>
      <c r="C96" s="142"/>
      <c r="D96" s="143"/>
      <c r="E96" s="52"/>
      <c r="F96" s="144"/>
      <c r="G96" s="125"/>
      <c r="H96" s="77"/>
      <c r="I96" s="77"/>
      <c r="J96" s="77"/>
      <c r="K96" s="77"/>
      <c r="L96" s="77"/>
      <c r="M96" s="77"/>
      <c r="N96" s="129"/>
      <c r="O96" s="129"/>
      <c r="Q96" s="77"/>
      <c r="R96" s="77"/>
      <c r="S96" s="77"/>
      <c r="T96" s="77"/>
      <c r="U96" s="77"/>
      <c r="V96" s="77"/>
      <c r="W96" s="129"/>
      <c r="X96" s="129"/>
      <c r="Y96" s="77"/>
      <c r="Z96" s="77"/>
      <c r="AA96" s="77"/>
      <c r="AB96" s="77"/>
      <c r="AC96" s="77"/>
      <c r="AD96" s="77"/>
      <c r="AE96" s="77"/>
      <c r="AF96" s="129"/>
      <c r="AG96" s="129"/>
      <c r="AH96" s="77"/>
      <c r="AI96" s="77"/>
      <c r="AJ96" s="77"/>
      <c r="AK96" s="77"/>
      <c r="AL96" s="77"/>
      <c r="AM96" s="77"/>
      <c r="AN96" s="77"/>
      <c r="AO96" s="129"/>
      <c r="AP96" s="129"/>
      <c r="AQ96" s="77"/>
      <c r="AR96" s="77"/>
      <c r="AS96" s="77"/>
      <c r="AT96" s="77"/>
      <c r="AU96" s="77"/>
      <c r="AV96" s="77"/>
      <c r="AW96" s="77"/>
      <c r="AX96" s="129"/>
      <c r="AY96" s="129"/>
      <c r="BA96" s="77"/>
    </row>
    <row r="97" spans="1:53" s="31" customFormat="1">
      <c r="A97" s="141"/>
      <c r="B97" s="141"/>
      <c r="C97" s="142"/>
      <c r="D97" s="143"/>
      <c r="E97" s="52"/>
      <c r="F97" s="144"/>
      <c r="G97" s="125"/>
      <c r="H97" s="77"/>
      <c r="I97" s="77"/>
      <c r="J97" s="77"/>
      <c r="K97" s="77"/>
      <c r="L97" s="77"/>
      <c r="M97" s="77"/>
      <c r="N97" s="129"/>
      <c r="O97" s="129"/>
      <c r="Q97" s="77"/>
      <c r="R97" s="77"/>
      <c r="S97" s="77"/>
      <c r="T97" s="77"/>
      <c r="U97" s="77"/>
      <c r="V97" s="77"/>
      <c r="W97" s="129"/>
      <c r="X97" s="129"/>
      <c r="Y97" s="77"/>
      <c r="Z97" s="77"/>
      <c r="AA97" s="77"/>
      <c r="AB97" s="77"/>
      <c r="AC97" s="77"/>
      <c r="AD97" s="77"/>
      <c r="AE97" s="77"/>
      <c r="AF97" s="129"/>
      <c r="AG97" s="129"/>
      <c r="AH97" s="77"/>
      <c r="AI97" s="77"/>
      <c r="AJ97" s="77"/>
      <c r="AK97" s="77"/>
      <c r="AL97" s="77"/>
      <c r="AM97" s="77"/>
      <c r="AN97" s="77"/>
      <c r="AO97" s="129"/>
      <c r="AP97" s="129"/>
      <c r="AQ97" s="77"/>
      <c r="AR97" s="77"/>
      <c r="AS97" s="77"/>
      <c r="AT97" s="77"/>
      <c r="AU97" s="77"/>
      <c r="AV97" s="77"/>
      <c r="AW97" s="77"/>
      <c r="AX97" s="129"/>
      <c r="AY97" s="129"/>
      <c r="BA97" s="77"/>
    </row>
    <row r="98" spans="1:53" s="31" customFormat="1">
      <c r="A98" s="141"/>
      <c r="B98" s="141"/>
      <c r="C98" s="142"/>
      <c r="D98" s="143"/>
      <c r="E98" s="144"/>
      <c r="F98" s="144"/>
      <c r="G98" s="125"/>
      <c r="H98" s="77"/>
      <c r="I98" s="77"/>
      <c r="J98" s="77"/>
      <c r="K98" s="77"/>
      <c r="L98" s="77"/>
      <c r="M98" s="77"/>
      <c r="N98" s="129"/>
      <c r="O98" s="129"/>
      <c r="Q98" s="77"/>
      <c r="R98" s="77"/>
      <c r="S98" s="77"/>
      <c r="T98" s="77"/>
      <c r="U98" s="77"/>
      <c r="V98" s="77"/>
      <c r="W98" s="129"/>
      <c r="X98" s="129"/>
      <c r="Y98" s="77"/>
      <c r="Z98" s="77"/>
      <c r="AA98" s="77"/>
      <c r="AB98" s="77"/>
      <c r="AC98" s="77"/>
      <c r="AD98" s="77"/>
      <c r="AE98" s="77"/>
      <c r="AF98" s="129"/>
      <c r="AG98" s="129"/>
      <c r="AH98" s="77"/>
      <c r="AI98" s="77"/>
      <c r="AJ98" s="77"/>
      <c r="AK98" s="77"/>
      <c r="AL98" s="77"/>
      <c r="AM98" s="77"/>
      <c r="AN98" s="77"/>
      <c r="AO98" s="129"/>
      <c r="AP98" s="129"/>
      <c r="AQ98" s="77"/>
      <c r="AR98" s="77"/>
      <c r="AS98" s="77"/>
      <c r="AT98" s="77"/>
      <c r="AU98" s="77"/>
      <c r="AV98" s="77"/>
      <c r="AW98" s="77"/>
      <c r="AX98" s="129"/>
      <c r="AY98" s="129"/>
      <c r="BA98" s="77"/>
    </row>
    <row r="99" spans="1:53" s="31" customFormat="1">
      <c r="A99" s="146"/>
      <c r="B99" s="147"/>
      <c r="C99" s="124"/>
      <c r="D99" s="151"/>
      <c r="F99" s="136"/>
      <c r="G99" s="128"/>
      <c r="H99" s="77"/>
      <c r="I99" s="77"/>
      <c r="J99" s="77"/>
      <c r="K99" s="77"/>
      <c r="L99" s="77"/>
      <c r="M99" s="77"/>
      <c r="N99" s="77"/>
      <c r="O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BA99" s="77"/>
    </row>
    <row r="100" spans="1:53" s="31" customFormat="1">
      <c r="A100" s="146"/>
      <c r="B100" s="147"/>
      <c r="C100" s="124"/>
      <c r="D100" s="151"/>
      <c r="E100" s="125"/>
      <c r="F100" s="136"/>
      <c r="G100" s="128"/>
      <c r="H100" s="77"/>
      <c r="I100" s="77"/>
      <c r="J100" s="77"/>
      <c r="K100" s="77"/>
      <c r="L100" s="77"/>
      <c r="M100" s="77"/>
      <c r="N100" s="77"/>
      <c r="O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BA100" s="77"/>
    </row>
    <row r="101" spans="1:53" s="31" customFormat="1">
      <c r="A101" s="146"/>
      <c r="B101" s="147"/>
      <c r="C101" s="142" t="s">
        <v>41</v>
      </c>
      <c r="D101" s="147" t="s">
        <v>42</v>
      </c>
      <c r="E101" s="125"/>
      <c r="F101" s="136"/>
      <c r="G101" s="128"/>
      <c r="H101" s="77"/>
      <c r="I101" s="77"/>
      <c r="J101" s="77"/>
      <c r="K101" s="77"/>
      <c r="L101" s="77"/>
      <c r="M101" s="77"/>
      <c r="N101" s="77"/>
      <c r="O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BA101" s="77"/>
    </row>
    <row r="102" spans="1:53" s="31" customFormat="1">
      <c r="A102" s="146"/>
      <c r="B102" s="147"/>
      <c r="C102" s="124"/>
      <c r="D102" s="151"/>
      <c r="E102" s="127" t="s">
        <v>28</v>
      </c>
      <c r="F102" s="152" t="s">
        <v>21</v>
      </c>
      <c r="G102" s="128"/>
      <c r="H102" s="77"/>
      <c r="I102" s="77"/>
      <c r="J102" s="77"/>
      <c r="K102" s="77"/>
      <c r="L102" s="77"/>
      <c r="M102" s="77"/>
      <c r="N102" s="77"/>
      <c r="O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BA102" s="77"/>
    </row>
    <row r="103" spans="1:53" s="31" customFormat="1">
      <c r="A103" s="146"/>
      <c r="B103" s="147"/>
      <c r="C103" s="124"/>
      <c r="D103" s="151"/>
      <c r="E103" s="125" t="s">
        <v>29</v>
      </c>
      <c r="F103" s="136" t="s">
        <v>20</v>
      </c>
      <c r="G103" s="128"/>
      <c r="H103" s="77"/>
      <c r="I103" s="77"/>
      <c r="J103" s="77"/>
      <c r="K103" s="77"/>
      <c r="L103" s="77"/>
      <c r="M103" s="77"/>
      <c r="N103" s="77"/>
      <c r="O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BA103" s="77"/>
    </row>
    <row r="104" spans="1:53" s="31" customFormat="1">
      <c r="A104" s="146"/>
      <c r="B104" s="147"/>
      <c r="C104" s="124"/>
      <c r="D104" s="151"/>
      <c r="E104" s="125" t="s">
        <v>30</v>
      </c>
      <c r="F104" s="136" t="s">
        <v>23</v>
      </c>
      <c r="G104" s="128"/>
      <c r="H104" s="77"/>
      <c r="I104" s="77"/>
      <c r="J104" s="77"/>
      <c r="K104" s="77"/>
      <c r="L104" s="77"/>
      <c r="M104" s="77"/>
      <c r="N104" s="77"/>
      <c r="O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BA104" s="77"/>
    </row>
    <row r="105" spans="1:53" s="31" customFormat="1">
      <c r="A105" s="146"/>
      <c r="B105" s="147"/>
      <c r="C105" s="124"/>
      <c r="D105" s="151"/>
      <c r="E105" s="125" t="s">
        <v>31</v>
      </c>
      <c r="F105" s="136" t="s">
        <v>26</v>
      </c>
      <c r="G105" s="128"/>
      <c r="H105" s="77"/>
      <c r="I105" s="77"/>
      <c r="J105" s="77"/>
      <c r="K105" s="77"/>
      <c r="L105" s="77"/>
      <c r="M105" s="77"/>
      <c r="N105" s="77"/>
      <c r="O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BA105" s="77"/>
    </row>
    <row r="106" spans="1:53" s="31" customFormat="1">
      <c r="A106" s="146"/>
      <c r="B106" s="147"/>
      <c r="C106" s="124"/>
      <c r="D106" s="151"/>
      <c r="E106" s="125" t="s">
        <v>32</v>
      </c>
      <c r="F106" s="136" t="s">
        <v>33</v>
      </c>
      <c r="G106" s="128"/>
      <c r="H106" s="77"/>
      <c r="I106" s="77"/>
      <c r="J106" s="77"/>
      <c r="K106" s="77"/>
      <c r="L106" s="77"/>
      <c r="M106" s="77"/>
      <c r="N106" s="77"/>
      <c r="O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BA106" s="77"/>
    </row>
    <row r="107" spans="1:53" s="31" customFormat="1">
      <c r="A107" s="146"/>
      <c r="B107" s="147"/>
      <c r="C107" s="124"/>
      <c r="D107" s="151"/>
      <c r="E107" s="125" t="s">
        <v>34</v>
      </c>
      <c r="F107" s="136" t="s">
        <v>35</v>
      </c>
      <c r="G107" s="128"/>
      <c r="H107" s="77"/>
      <c r="I107" s="77"/>
      <c r="J107" s="77"/>
      <c r="K107" s="77"/>
      <c r="L107" s="77"/>
      <c r="M107" s="77"/>
      <c r="N107" s="77"/>
      <c r="O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BA107" s="77"/>
    </row>
    <row r="108" spans="1:53" s="31" customFormat="1">
      <c r="A108" s="146"/>
      <c r="B108" s="147"/>
      <c r="C108" s="124"/>
      <c r="D108" s="151"/>
      <c r="E108" s="125" t="s">
        <v>36</v>
      </c>
      <c r="F108" s="136" t="s">
        <v>24</v>
      </c>
      <c r="G108" s="128"/>
      <c r="H108" s="77"/>
      <c r="I108" s="77"/>
      <c r="J108" s="77"/>
      <c r="K108" s="77"/>
      <c r="L108" s="77"/>
      <c r="M108" s="77"/>
      <c r="N108" s="77"/>
      <c r="O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BA108" s="77"/>
    </row>
    <row r="109" spans="1:53" s="31" customFormat="1">
      <c r="A109" s="146"/>
      <c r="B109" s="147"/>
      <c r="C109" s="124"/>
      <c r="D109" s="151"/>
      <c r="E109" s="125" t="s">
        <v>37</v>
      </c>
      <c r="F109" s="136" t="s">
        <v>25</v>
      </c>
      <c r="G109" s="128"/>
      <c r="H109" s="77"/>
      <c r="I109" s="77"/>
      <c r="J109" s="77"/>
      <c r="K109" s="77"/>
      <c r="L109" s="77"/>
      <c r="M109" s="77"/>
      <c r="N109" s="77"/>
      <c r="O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BA109" s="77"/>
    </row>
    <row r="110" spans="1:53" s="31" customFormat="1">
      <c r="A110" s="146"/>
      <c r="B110" s="147"/>
      <c r="C110" s="124"/>
      <c r="D110" s="151"/>
      <c r="E110" s="125" t="s">
        <v>38</v>
      </c>
      <c r="F110" s="136" t="s">
        <v>22</v>
      </c>
      <c r="G110" s="128"/>
      <c r="H110" s="77"/>
      <c r="I110" s="77"/>
      <c r="J110" s="77"/>
      <c r="K110" s="77"/>
      <c r="L110" s="77"/>
      <c r="M110" s="77"/>
      <c r="N110" s="77"/>
      <c r="O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BA110" s="77"/>
    </row>
    <row r="111" spans="1:53" s="31" customFormat="1">
      <c r="A111" s="146"/>
      <c r="B111" s="147"/>
      <c r="C111" s="124"/>
      <c r="D111" s="151"/>
      <c r="E111" s="125" t="s">
        <v>39</v>
      </c>
      <c r="F111" s="136" t="s">
        <v>40</v>
      </c>
      <c r="G111" s="128"/>
      <c r="H111" s="77"/>
      <c r="I111" s="77"/>
      <c r="J111" s="77"/>
      <c r="K111" s="77"/>
      <c r="L111" s="77"/>
      <c r="M111" s="77"/>
      <c r="N111" s="77"/>
      <c r="O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BA111" s="77"/>
    </row>
    <row r="112" spans="1:53" s="31" customFormat="1">
      <c r="A112" s="146"/>
      <c r="B112" s="147"/>
      <c r="C112" s="124"/>
      <c r="D112" s="151"/>
      <c r="E112" s="125"/>
      <c r="F112" s="136"/>
      <c r="H112" s="77"/>
      <c r="I112" s="77"/>
      <c r="J112" s="77"/>
      <c r="K112" s="77"/>
      <c r="L112" s="77"/>
      <c r="M112" s="77"/>
      <c r="N112" s="77"/>
      <c r="O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BA112" s="77"/>
    </row>
    <row r="113" spans="1:53" s="31" customFormat="1">
      <c r="A113" s="146"/>
      <c r="B113" s="147"/>
      <c r="C113" s="124"/>
      <c r="D113" s="151"/>
      <c r="E113" s="125"/>
      <c r="F113" s="136"/>
      <c r="H113" s="77"/>
      <c r="I113" s="77"/>
      <c r="J113" s="77"/>
      <c r="K113" s="77"/>
      <c r="L113" s="77"/>
      <c r="M113" s="77"/>
      <c r="N113" s="77"/>
      <c r="O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BA113" s="77"/>
    </row>
    <row r="114" spans="1:53" s="31" customFormat="1">
      <c r="A114" s="146"/>
      <c r="B114" s="147"/>
      <c r="C114" s="124"/>
      <c r="D114" s="151"/>
      <c r="E114" s="125"/>
      <c r="F114" s="136"/>
      <c r="H114" s="77"/>
      <c r="I114" s="77"/>
      <c r="J114" s="77"/>
      <c r="K114" s="77"/>
      <c r="L114" s="77"/>
      <c r="M114" s="77"/>
      <c r="N114" s="77"/>
      <c r="O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BA114" s="77"/>
    </row>
    <row r="115" spans="1:53" s="31" customFormat="1">
      <c r="A115" s="146"/>
      <c r="B115" s="153"/>
      <c r="C115" s="154"/>
      <c r="D115" s="155"/>
      <c r="E115" s="156"/>
      <c r="H115" s="77"/>
      <c r="I115" s="77"/>
      <c r="J115" s="77"/>
      <c r="K115" s="77"/>
      <c r="L115" s="77"/>
      <c r="M115" s="77"/>
      <c r="N115" s="77"/>
      <c r="O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BA115" s="77"/>
    </row>
    <row r="116" spans="1:53" s="31" customFormat="1">
      <c r="A116" s="146"/>
      <c r="B116" s="153"/>
      <c r="C116" s="154"/>
      <c r="D116" s="155"/>
      <c r="E116" s="156"/>
      <c r="H116" s="77"/>
      <c r="I116" s="77"/>
      <c r="J116" s="77"/>
      <c r="K116" s="77"/>
      <c r="L116" s="77"/>
      <c r="M116" s="77"/>
      <c r="N116" s="77"/>
      <c r="O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BA116" s="77"/>
    </row>
    <row r="117" spans="1:53" s="31" customFormat="1">
      <c r="A117" s="146"/>
      <c r="B117" s="153"/>
      <c r="C117" s="154"/>
      <c r="D117" s="155"/>
      <c r="E117" s="156"/>
      <c r="H117" s="77"/>
      <c r="I117" s="77"/>
      <c r="J117" s="77"/>
      <c r="K117" s="77"/>
      <c r="L117" s="77"/>
      <c r="M117" s="77"/>
      <c r="N117" s="77"/>
      <c r="O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BA117" s="77"/>
    </row>
    <row r="118" spans="1:53" s="31" customFormat="1">
      <c r="A118" s="146"/>
      <c r="B118" s="153"/>
      <c r="C118" s="154"/>
      <c r="D118" s="155"/>
      <c r="E118" s="156"/>
      <c r="H118" s="77"/>
      <c r="I118" s="77"/>
      <c r="J118" s="77"/>
      <c r="K118" s="77"/>
      <c r="L118" s="77"/>
      <c r="M118" s="77"/>
      <c r="N118" s="77"/>
      <c r="O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BA118" s="77"/>
    </row>
    <row r="119" spans="1:53" s="31" customFormat="1">
      <c r="A119" s="146"/>
      <c r="B119" s="153"/>
      <c r="C119" s="154"/>
      <c r="D119" s="155"/>
      <c r="E119" s="156"/>
      <c r="H119" s="77"/>
      <c r="I119" s="77"/>
      <c r="J119" s="77"/>
      <c r="K119" s="77"/>
      <c r="L119" s="77"/>
      <c r="M119" s="77"/>
      <c r="N119" s="77"/>
      <c r="O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BA119" s="77"/>
    </row>
    <row r="120" spans="1:53" s="31" customFormat="1">
      <c r="A120" s="146"/>
      <c r="B120" s="153"/>
      <c r="C120" s="154"/>
      <c r="D120" s="155"/>
      <c r="E120" s="156"/>
      <c r="H120" s="77"/>
      <c r="I120" s="77"/>
      <c r="J120" s="77"/>
      <c r="K120" s="77"/>
      <c r="L120" s="77"/>
      <c r="M120" s="77"/>
      <c r="N120" s="77"/>
      <c r="O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BA120" s="77"/>
    </row>
    <row r="121" spans="1:53" s="31" customFormat="1">
      <c r="A121" s="146"/>
      <c r="B121" s="153"/>
      <c r="C121" s="154"/>
      <c r="D121" s="155"/>
      <c r="E121" s="156"/>
      <c r="H121" s="77"/>
      <c r="I121" s="77"/>
      <c r="J121" s="77"/>
      <c r="K121" s="77"/>
      <c r="L121" s="77"/>
      <c r="M121" s="77"/>
      <c r="N121" s="77"/>
      <c r="O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BA121" s="77"/>
    </row>
    <row r="122" spans="1:53" s="31" customFormat="1">
      <c r="A122" s="146"/>
      <c r="B122" s="153"/>
      <c r="C122" s="154"/>
      <c r="D122" s="155"/>
      <c r="E122" s="156"/>
      <c r="H122" s="77"/>
      <c r="I122" s="77"/>
      <c r="J122" s="77"/>
      <c r="K122" s="77"/>
      <c r="L122" s="77"/>
      <c r="M122" s="77"/>
      <c r="N122" s="77"/>
      <c r="O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  <c r="AB122" s="77"/>
      <c r="AC122" s="77"/>
      <c r="AD122" s="77"/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  <c r="AT122" s="77"/>
      <c r="AU122" s="77"/>
      <c r="AV122" s="77"/>
      <c r="AW122" s="77"/>
      <c r="AX122" s="77"/>
      <c r="AY122" s="77"/>
      <c r="BA122" s="77"/>
    </row>
    <row r="123" spans="1:53" s="31" customFormat="1">
      <c r="A123" s="146"/>
      <c r="B123" s="153"/>
      <c r="C123" s="154"/>
      <c r="D123" s="155"/>
      <c r="E123" s="156"/>
      <c r="H123" s="77"/>
      <c r="I123" s="77"/>
      <c r="J123" s="77"/>
      <c r="K123" s="77"/>
      <c r="L123" s="77"/>
      <c r="M123" s="77"/>
      <c r="N123" s="77"/>
      <c r="O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BA123" s="77"/>
    </row>
    <row r="124" spans="1:53" s="31" customFormat="1">
      <c r="A124" s="146"/>
      <c r="B124" s="153"/>
      <c r="C124" s="154"/>
      <c r="D124" s="155"/>
      <c r="E124" s="156"/>
      <c r="H124" s="77"/>
      <c r="I124" s="77"/>
      <c r="J124" s="77"/>
      <c r="K124" s="77"/>
      <c r="L124" s="77"/>
      <c r="M124" s="77"/>
      <c r="N124" s="77"/>
      <c r="O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BA124" s="77"/>
    </row>
    <row r="125" spans="1:53" s="31" customFormat="1">
      <c r="A125" s="146"/>
      <c r="B125" s="153"/>
      <c r="C125" s="154"/>
      <c r="D125" s="155"/>
      <c r="E125" s="156"/>
      <c r="H125" s="77"/>
      <c r="I125" s="77"/>
      <c r="J125" s="77"/>
      <c r="K125" s="77"/>
      <c r="L125" s="77"/>
      <c r="M125" s="77"/>
      <c r="N125" s="77"/>
      <c r="O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BA125" s="77"/>
    </row>
    <row r="126" spans="1:53" s="31" customFormat="1">
      <c r="A126" s="146"/>
      <c r="B126" s="153"/>
      <c r="C126" s="154"/>
      <c r="D126" s="155"/>
      <c r="E126" s="156"/>
      <c r="H126" s="77"/>
      <c r="I126" s="77"/>
      <c r="J126" s="77"/>
      <c r="K126" s="77"/>
      <c r="L126" s="77"/>
      <c r="M126" s="77"/>
      <c r="N126" s="77"/>
      <c r="O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BA126" s="77"/>
    </row>
    <row r="127" spans="1:53" s="31" customFormat="1">
      <c r="A127" s="146"/>
      <c r="B127" s="153"/>
      <c r="C127" s="154"/>
      <c r="D127" s="155"/>
      <c r="E127" s="156"/>
      <c r="H127" s="77"/>
      <c r="I127" s="77"/>
      <c r="J127" s="77"/>
      <c r="K127" s="77"/>
      <c r="L127" s="77"/>
      <c r="M127" s="77"/>
      <c r="N127" s="77"/>
      <c r="O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BA127" s="77"/>
    </row>
    <row r="128" spans="1:53" s="31" customFormat="1">
      <c r="A128" s="146"/>
      <c r="B128" s="153"/>
      <c r="C128" s="154"/>
      <c r="D128" s="155"/>
      <c r="E128" s="156"/>
      <c r="H128" s="77"/>
      <c r="I128" s="77"/>
      <c r="J128" s="77"/>
      <c r="K128" s="77"/>
      <c r="L128" s="77"/>
      <c r="M128" s="77"/>
      <c r="N128" s="77"/>
      <c r="O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BA128" s="77"/>
    </row>
    <row r="129" spans="1:53" s="31" customFormat="1">
      <c r="A129" s="146"/>
      <c r="B129" s="153"/>
      <c r="C129" s="154"/>
      <c r="D129" s="155"/>
      <c r="E129" s="156"/>
      <c r="H129" s="77"/>
      <c r="I129" s="77"/>
      <c r="J129" s="77"/>
      <c r="K129" s="77"/>
      <c r="L129" s="77"/>
      <c r="M129" s="77"/>
      <c r="N129" s="77"/>
      <c r="O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BA129" s="77"/>
    </row>
    <row r="130" spans="1:53" s="31" customFormat="1">
      <c r="A130" s="146"/>
      <c r="B130" s="153"/>
      <c r="C130" s="154"/>
      <c r="D130" s="155"/>
      <c r="E130" s="156"/>
      <c r="H130" s="77"/>
      <c r="I130" s="77"/>
      <c r="J130" s="77"/>
      <c r="K130" s="77"/>
      <c r="L130" s="77"/>
      <c r="M130" s="77"/>
      <c r="N130" s="77"/>
      <c r="O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BA130" s="77"/>
    </row>
    <row r="131" spans="1:53" s="31" customFormat="1">
      <c r="A131" s="146"/>
      <c r="B131" s="153"/>
      <c r="C131" s="154"/>
      <c r="D131" s="155"/>
      <c r="E131" s="156"/>
      <c r="H131" s="77"/>
      <c r="I131" s="77"/>
      <c r="J131" s="77"/>
      <c r="K131" s="77"/>
      <c r="L131" s="77"/>
      <c r="M131" s="77"/>
      <c r="N131" s="77"/>
      <c r="O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BA131" s="77"/>
    </row>
    <row r="132" spans="1:53" s="31" customFormat="1">
      <c r="A132" s="146"/>
      <c r="B132" s="153"/>
      <c r="C132" s="154"/>
      <c r="D132" s="155"/>
      <c r="E132" s="156"/>
      <c r="H132" s="77"/>
      <c r="I132" s="77"/>
      <c r="J132" s="77"/>
      <c r="K132" s="77"/>
      <c r="L132" s="77"/>
      <c r="M132" s="77"/>
      <c r="N132" s="77"/>
      <c r="O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BA132" s="77"/>
    </row>
    <row r="133" spans="1:53" s="31" customFormat="1">
      <c r="A133" s="146"/>
      <c r="B133" s="153"/>
      <c r="C133" s="154"/>
      <c r="D133" s="155"/>
      <c r="E133" s="156"/>
      <c r="H133" s="77"/>
      <c r="I133" s="77"/>
      <c r="J133" s="77"/>
      <c r="K133" s="77"/>
      <c r="L133" s="77"/>
      <c r="M133" s="77"/>
      <c r="N133" s="77"/>
      <c r="O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BA133" s="77"/>
    </row>
    <row r="134" spans="1:53" s="31" customFormat="1">
      <c r="A134" s="146"/>
      <c r="B134" s="153"/>
      <c r="C134" s="154"/>
      <c r="D134" s="155"/>
      <c r="E134" s="156"/>
      <c r="H134" s="77"/>
      <c r="I134" s="77"/>
      <c r="J134" s="77"/>
      <c r="K134" s="77"/>
      <c r="L134" s="77"/>
      <c r="M134" s="77"/>
      <c r="N134" s="77"/>
      <c r="O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BA134" s="77"/>
    </row>
    <row r="135" spans="1:53" s="31" customFormat="1">
      <c r="A135" s="146"/>
      <c r="B135" s="153"/>
      <c r="C135" s="154"/>
      <c r="D135" s="155"/>
      <c r="E135" s="156"/>
      <c r="H135" s="77"/>
      <c r="I135" s="77"/>
      <c r="J135" s="77"/>
      <c r="K135" s="77"/>
      <c r="L135" s="77"/>
      <c r="M135" s="77"/>
      <c r="N135" s="77"/>
      <c r="O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BA135" s="77"/>
    </row>
    <row r="136" spans="1:53" s="31" customFormat="1">
      <c r="A136" s="146"/>
      <c r="B136" s="153"/>
      <c r="C136" s="154"/>
      <c r="D136" s="155"/>
      <c r="E136" s="156"/>
      <c r="H136" s="77"/>
      <c r="I136" s="77"/>
      <c r="J136" s="77"/>
      <c r="K136" s="77"/>
      <c r="L136" s="77"/>
      <c r="M136" s="77"/>
      <c r="N136" s="77"/>
      <c r="O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BA136" s="77"/>
    </row>
    <row r="137" spans="1:53" s="31" customFormat="1">
      <c r="A137" s="146"/>
      <c r="B137" s="153"/>
      <c r="C137" s="154"/>
      <c r="D137" s="155"/>
      <c r="E137" s="156"/>
      <c r="H137" s="77"/>
      <c r="I137" s="77"/>
      <c r="J137" s="77"/>
      <c r="K137" s="77"/>
      <c r="L137" s="77"/>
      <c r="M137" s="77"/>
      <c r="N137" s="77"/>
      <c r="O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BA137" s="77"/>
    </row>
    <row r="138" spans="1:53" s="31" customFormat="1">
      <c r="A138" s="146"/>
      <c r="B138" s="153"/>
      <c r="C138" s="154"/>
      <c r="D138" s="155"/>
      <c r="E138" s="156"/>
      <c r="H138" s="77"/>
      <c r="I138" s="77"/>
      <c r="J138" s="77"/>
      <c r="K138" s="77"/>
      <c r="L138" s="77"/>
      <c r="M138" s="77"/>
      <c r="N138" s="77"/>
      <c r="O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BA138" s="77"/>
    </row>
    <row r="139" spans="1:53" s="31" customFormat="1">
      <c r="A139" s="146"/>
      <c r="B139" s="153"/>
      <c r="C139" s="154"/>
      <c r="D139" s="155"/>
      <c r="E139" s="156"/>
      <c r="H139" s="77"/>
      <c r="I139" s="77"/>
      <c r="J139" s="77"/>
      <c r="K139" s="77"/>
      <c r="L139" s="77"/>
      <c r="M139" s="77"/>
      <c r="N139" s="77"/>
      <c r="O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BA139" s="77"/>
    </row>
    <row r="140" spans="1:53" s="31" customFormat="1">
      <c r="A140" s="146"/>
      <c r="B140" s="153"/>
      <c r="C140" s="154"/>
      <c r="D140" s="155"/>
      <c r="E140" s="156"/>
      <c r="H140" s="77"/>
      <c r="I140" s="77"/>
      <c r="J140" s="77"/>
      <c r="K140" s="77"/>
      <c r="L140" s="77"/>
      <c r="M140" s="77"/>
      <c r="N140" s="77"/>
      <c r="O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BA140" s="77"/>
    </row>
    <row r="141" spans="1:53" s="31" customFormat="1">
      <c r="A141" s="146"/>
      <c r="B141" s="153"/>
      <c r="C141" s="154"/>
      <c r="D141" s="155"/>
      <c r="E141" s="156"/>
      <c r="H141" s="77"/>
      <c r="I141" s="77"/>
      <c r="J141" s="77"/>
      <c r="K141" s="77"/>
      <c r="L141" s="77"/>
      <c r="M141" s="77"/>
      <c r="N141" s="77"/>
      <c r="O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BA141" s="77"/>
    </row>
    <row r="142" spans="1:53" s="31" customFormat="1">
      <c r="A142" s="146"/>
      <c r="B142" s="153"/>
      <c r="C142" s="154"/>
      <c r="D142" s="155"/>
      <c r="E142" s="156"/>
      <c r="H142" s="77"/>
      <c r="I142" s="77"/>
      <c r="J142" s="77"/>
      <c r="K142" s="77"/>
      <c r="L142" s="77"/>
      <c r="M142" s="77"/>
      <c r="N142" s="77"/>
      <c r="O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BA142" s="77"/>
    </row>
    <row r="143" spans="1:53" s="31" customFormat="1">
      <c r="A143" s="146"/>
      <c r="B143" s="153"/>
      <c r="C143" s="154"/>
      <c r="D143" s="155"/>
      <c r="E143" s="156"/>
      <c r="H143" s="77"/>
      <c r="I143" s="77"/>
      <c r="J143" s="77"/>
      <c r="K143" s="77"/>
      <c r="L143" s="77"/>
      <c r="M143" s="77"/>
      <c r="N143" s="77"/>
      <c r="O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BA143" s="77"/>
    </row>
    <row r="144" spans="1:53" s="31" customFormat="1">
      <c r="A144" s="146"/>
      <c r="B144" s="153"/>
      <c r="C144" s="154"/>
      <c r="D144" s="155"/>
      <c r="E144" s="156"/>
      <c r="H144" s="77"/>
      <c r="I144" s="77"/>
      <c r="J144" s="77"/>
      <c r="K144" s="77"/>
      <c r="L144" s="77"/>
      <c r="M144" s="77"/>
      <c r="N144" s="77"/>
      <c r="O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77"/>
      <c r="AO144" s="77"/>
      <c r="AP144" s="77"/>
      <c r="AQ144" s="77"/>
      <c r="AR144" s="77"/>
      <c r="AS144" s="77"/>
      <c r="AT144" s="77"/>
      <c r="AU144" s="77"/>
      <c r="AV144" s="77"/>
      <c r="AW144" s="77"/>
      <c r="AX144" s="77"/>
      <c r="AY144" s="77"/>
      <c r="BA144" s="77"/>
    </row>
    <row r="145" spans="1:53" s="31" customFormat="1">
      <c r="A145" s="146"/>
      <c r="B145" s="153"/>
      <c r="C145" s="154"/>
      <c r="D145" s="155"/>
      <c r="E145" s="156"/>
      <c r="H145" s="77"/>
      <c r="I145" s="77"/>
      <c r="J145" s="77"/>
      <c r="K145" s="77"/>
      <c r="L145" s="77"/>
      <c r="M145" s="77"/>
      <c r="N145" s="77"/>
      <c r="O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BA145" s="77"/>
    </row>
    <row r="146" spans="1:53" s="31" customFormat="1">
      <c r="A146" s="146"/>
      <c r="B146" s="153"/>
      <c r="C146" s="154"/>
      <c r="D146" s="155"/>
      <c r="E146" s="156"/>
      <c r="H146" s="77"/>
      <c r="I146" s="77"/>
      <c r="J146" s="77"/>
      <c r="K146" s="77"/>
      <c r="L146" s="77"/>
      <c r="M146" s="77"/>
      <c r="N146" s="77"/>
      <c r="O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  <c r="AA146" s="77"/>
      <c r="AB146" s="77"/>
      <c r="AC146" s="77"/>
      <c r="AD146" s="77"/>
      <c r="AE146" s="77"/>
      <c r="AF146" s="77"/>
      <c r="AG146" s="77"/>
      <c r="AH146" s="77"/>
      <c r="AI146" s="77"/>
      <c r="AJ146" s="77"/>
      <c r="AK146" s="77"/>
      <c r="AL146" s="77"/>
      <c r="AM146" s="77"/>
      <c r="AN146" s="77"/>
      <c r="AO146" s="77"/>
      <c r="AP146" s="77"/>
      <c r="AQ146" s="77"/>
      <c r="AR146" s="77"/>
      <c r="AS146" s="77"/>
      <c r="AT146" s="77"/>
      <c r="AU146" s="77"/>
      <c r="AV146" s="77"/>
      <c r="AW146" s="77"/>
      <c r="AX146" s="77"/>
      <c r="AY146" s="77"/>
      <c r="BA146" s="77"/>
    </row>
    <row r="147" spans="1:53" s="31" customFormat="1">
      <c r="A147" s="146"/>
      <c r="B147" s="153"/>
      <c r="C147" s="154"/>
      <c r="D147" s="155"/>
      <c r="E147" s="156"/>
      <c r="H147" s="77"/>
      <c r="I147" s="77"/>
      <c r="J147" s="77"/>
      <c r="K147" s="77"/>
      <c r="L147" s="77"/>
      <c r="M147" s="77"/>
      <c r="N147" s="77"/>
      <c r="O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7"/>
      <c r="AV147" s="77"/>
      <c r="AW147" s="77"/>
      <c r="AX147" s="77"/>
      <c r="AY147" s="77"/>
      <c r="BA147" s="77"/>
    </row>
    <row r="148" spans="1:53" s="31" customFormat="1">
      <c r="A148" s="146"/>
      <c r="B148" s="153"/>
      <c r="C148" s="154"/>
      <c r="D148" s="155"/>
      <c r="E148" s="156"/>
      <c r="H148" s="77"/>
      <c r="I148" s="77"/>
      <c r="J148" s="77"/>
      <c r="K148" s="77"/>
      <c r="L148" s="77"/>
      <c r="M148" s="77"/>
      <c r="N148" s="77"/>
      <c r="O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BA148" s="77"/>
    </row>
    <row r="149" spans="1:53" s="31" customFormat="1">
      <c r="A149" s="146"/>
      <c r="B149" s="153"/>
      <c r="C149" s="154"/>
      <c r="D149" s="155"/>
      <c r="E149" s="156"/>
      <c r="H149" s="77"/>
      <c r="I149" s="77"/>
      <c r="J149" s="77"/>
      <c r="K149" s="77"/>
      <c r="L149" s="77"/>
      <c r="M149" s="77"/>
      <c r="N149" s="77"/>
      <c r="O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77"/>
      <c r="AB149" s="77"/>
      <c r="AC149" s="77"/>
      <c r="AD149" s="77"/>
      <c r="AE149" s="77"/>
      <c r="AF149" s="77"/>
      <c r="AG149" s="77"/>
      <c r="AH149" s="77"/>
      <c r="AI149" s="77"/>
      <c r="AJ149" s="77"/>
      <c r="AK149" s="77"/>
      <c r="AL149" s="77"/>
      <c r="AM149" s="77"/>
      <c r="AN149" s="77"/>
      <c r="AO149" s="77"/>
      <c r="AP149" s="77"/>
      <c r="AQ149" s="77"/>
      <c r="AR149" s="77"/>
      <c r="AS149" s="77"/>
      <c r="AT149" s="77"/>
      <c r="AU149" s="77"/>
      <c r="AV149" s="77"/>
      <c r="AW149" s="77"/>
      <c r="AX149" s="77"/>
      <c r="AY149" s="77"/>
      <c r="BA149" s="77"/>
    </row>
    <row r="150" spans="1:53" s="31" customFormat="1">
      <c r="A150" s="146"/>
      <c r="B150" s="153"/>
      <c r="C150" s="154"/>
      <c r="D150" s="155"/>
      <c r="E150" s="156"/>
      <c r="H150" s="77"/>
      <c r="I150" s="77"/>
      <c r="J150" s="77"/>
      <c r="K150" s="77"/>
      <c r="L150" s="77"/>
      <c r="M150" s="77"/>
      <c r="N150" s="77"/>
      <c r="O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  <c r="AA150" s="77"/>
      <c r="AB150" s="77"/>
      <c r="AC150" s="77"/>
      <c r="AD150" s="77"/>
      <c r="AE150" s="77"/>
      <c r="AF150" s="77"/>
      <c r="AG150" s="77"/>
      <c r="AH150" s="77"/>
      <c r="AI150" s="77"/>
      <c r="AJ150" s="77"/>
      <c r="AK150" s="77"/>
      <c r="AL150" s="77"/>
      <c r="AM150" s="77"/>
      <c r="AN150" s="77"/>
      <c r="AO150" s="77"/>
      <c r="AP150" s="77"/>
      <c r="AQ150" s="77"/>
      <c r="AR150" s="77"/>
      <c r="AS150" s="77"/>
      <c r="AT150" s="77"/>
      <c r="AU150" s="77"/>
      <c r="AV150" s="77"/>
      <c r="AW150" s="77"/>
      <c r="AX150" s="77"/>
      <c r="AY150" s="77"/>
      <c r="BA150" s="77"/>
    </row>
    <row r="151" spans="1:53" s="31" customFormat="1">
      <c r="A151" s="146"/>
      <c r="B151" s="153"/>
      <c r="C151" s="154"/>
      <c r="D151" s="155"/>
      <c r="E151" s="156"/>
      <c r="H151" s="77"/>
      <c r="I151" s="77"/>
      <c r="J151" s="77"/>
      <c r="K151" s="77"/>
      <c r="L151" s="77"/>
      <c r="M151" s="77"/>
      <c r="N151" s="77"/>
      <c r="O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  <c r="AA151" s="77"/>
      <c r="AB151" s="77"/>
      <c r="AC151" s="77"/>
      <c r="AD151" s="77"/>
      <c r="AE151" s="77"/>
      <c r="AF151" s="77"/>
      <c r="AG151" s="77"/>
      <c r="AH151" s="77"/>
      <c r="AI151" s="77"/>
      <c r="AJ151" s="77"/>
      <c r="AK151" s="77"/>
      <c r="AL151" s="77"/>
      <c r="AM151" s="77"/>
      <c r="AN151" s="77"/>
      <c r="AO151" s="77"/>
      <c r="AP151" s="77"/>
      <c r="AQ151" s="77"/>
      <c r="AR151" s="77"/>
      <c r="AS151" s="77"/>
      <c r="AT151" s="77"/>
      <c r="AU151" s="77"/>
      <c r="AV151" s="77"/>
      <c r="AW151" s="77"/>
      <c r="AX151" s="77"/>
      <c r="AY151" s="77"/>
      <c r="BA151" s="77"/>
    </row>
    <row r="152" spans="1:53" s="31" customFormat="1">
      <c r="A152" s="146"/>
      <c r="B152" s="153"/>
      <c r="C152" s="154"/>
      <c r="D152" s="155"/>
      <c r="E152" s="156"/>
      <c r="H152" s="77"/>
      <c r="I152" s="77"/>
      <c r="J152" s="77"/>
      <c r="K152" s="77"/>
      <c r="L152" s="77"/>
      <c r="M152" s="77"/>
      <c r="N152" s="77"/>
      <c r="O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7"/>
      <c r="AJ152" s="77"/>
      <c r="AK152" s="77"/>
      <c r="AL152" s="77"/>
      <c r="AM152" s="77"/>
      <c r="AN152" s="77"/>
      <c r="AO152" s="77"/>
      <c r="AP152" s="77"/>
      <c r="AQ152" s="77"/>
      <c r="AR152" s="77"/>
      <c r="AS152" s="77"/>
      <c r="AT152" s="77"/>
      <c r="AU152" s="77"/>
      <c r="AV152" s="77"/>
      <c r="AW152" s="77"/>
      <c r="AX152" s="77"/>
      <c r="AY152" s="77"/>
      <c r="BA152" s="77"/>
    </row>
    <row r="153" spans="1:53" s="31" customFormat="1">
      <c r="A153" s="146"/>
      <c r="B153" s="153"/>
      <c r="C153" s="154"/>
      <c r="D153" s="155"/>
      <c r="E153" s="156"/>
      <c r="H153" s="77"/>
      <c r="I153" s="77"/>
      <c r="J153" s="77"/>
      <c r="K153" s="77"/>
      <c r="L153" s="77"/>
      <c r="M153" s="77"/>
      <c r="N153" s="77"/>
      <c r="O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77"/>
      <c r="AK153" s="77"/>
      <c r="AL153" s="77"/>
      <c r="AM153" s="77"/>
      <c r="AN153" s="77"/>
      <c r="AO153" s="77"/>
      <c r="AP153" s="77"/>
      <c r="AQ153" s="77"/>
      <c r="AR153" s="77"/>
      <c r="AS153" s="77"/>
      <c r="AT153" s="77"/>
      <c r="AU153" s="77"/>
      <c r="AV153" s="77"/>
      <c r="AW153" s="77"/>
      <c r="AX153" s="77"/>
      <c r="AY153" s="77"/>
      <c r="BA153" s="77"/>
    </row>
    <row r="154" spans="1:53" s="31" customFormat="1">
      <c r="A154" s="146"/>
      <c r="B154" s="153"/>
      <c r="C154" s="154"/>
      <c r="D154" s="155"/>
      <c r="E154" s="156"/>
      <c r="H154" s="77"/>
      <c r="I154" s="77"/>
      <c r="J154" s="77"/>
      <c r="K154" s="77"/>
      <c r="L154" s="77"/>
      <c r="M154" s="77"/>
      <c r="N154" s="77"/>
      <c r="O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BA154" s="77"/>
    </row>
    <row r="155" spans="1:53" s="31" customFormat="1">
      <c r="A155" s="146"/>
      <c r="B155" s="153"/>
      <c r="C155" s="154"/>
      <c r="D155" s="155"/>
      <c r="E155" s="156"/>
      <c r="H155" s="77"/>
      <c r="I155" s="77"/>
      <c r="J155" s="77"/>
      <c r="K155" s="77"/>
      <c r="L155" s="77"/>
      <c r="M155" s="77"/>
      <c r="N155" s="77"/>
      <c r="O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  <c r="AA155" s="77"/>
      <c r="AB155" s="77"/>
      <c r="AC155" s="77"/>
      <c r="AD155" s="77"/>
      <c r="AE155" s="77"/>
      <c r="AF155" s="77"/>
      <c r="AG155" s="77"/>
      <c r="AH155" s="77"/>
      <c r="AI155" s="77"/>
      <c r="AJ155" s="77"/>
      <c r="AK155" s="77"/>
      <c r="AL155" s="77"/>
      <c r="AM155" s="77"/>
      <c r="AN155" s="77"/>
      <c r="AO155" s="77"/>
      <c r="AP155" s="77"/>
      <c r="AQ155" s="77"/>
      <c r="AR155" s="77"/>
      <c r="AS155" s="77"/>
      <c r="AT155" s="77"/>
      <c r="AU155" s="77"/>
      <c r="AV155" s="77"/>
      <c r="AW155" s="77"/>
      <c r="AX155" s="77"/>
      <c r="AY155" s="77"/>
      <c r="BA155" s="77"/>
    </row>
    <row r="156" spans="1:53" s="31" customFormat="1">
      <c r="A156" s="146"/>
      <c r="B156" s="153"/>
      <c r="C156" s="154"/>
      <c r="D156" s="155"/>
      <c r="E156" s="156"/>
      <c r="H156" s="77"/>
      <c r="I156" s="77"/>
      <c r="J156" s="77"/>
      <c r="K156" s="77"/>
      <c r="L156" s="77"/>
      <c r="M156" s="77"/>
      <c r="N156" s="77"/>
      <c r="O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  <c r="AA156" s="77"/>
      <c r="AB156" s="77"/>
      <c r="AC156" s="77"/>
      <c r="AD156" s="77"/>
      <c r="AE156" s="77"/>
      <c r="AF156" s="77"/>
      <c r="AG156" s="77"/>
      <c r="AH156" s="77"/>
      <c r="AI156" s="77"/>
      <c r="AJ156" s="77"/>
      <c r="AK156" s="77"/>
      <c r="AL156" s="77"/>
      <c r="AM156" s="77"/>
      <c r="AN156" s="77"/>
      <c r="AO156" s="77"/>
      <c r="AP156" s="77"/>
      <c r="AQ156" s="77"/>
      <c r="AR156" s="77"/>
      <c r="AS156" s="77"/>
      <c r="AT156" s="77"/>
      <c r="AU156" s="77"/>
      <c r="AV156" s="77"/>
      <c r="AW156" s="77"/>
      <c r="AX156" s="77"/>
      <c r="AY156" s="77"/>
      <c r="BA156" s="77"/>
    </row>
    <row r="157" spans="1:53" s="31" customFormat="1">
      <c r="A157" s="146"/>
      <c r="B157" s="153"/>
      <c r="C157" s="154"/>
      <c r="D157" s="155"/>
      <c r="E157" s="156"/>
      <c r="H157" s="77"/>
      <c r="I157" s="77"/>
      <c r="J157" s="77"/>
      <c r="K157" s="77"/>
      <c r="L157" s="77"/>
      <c r="M157" s="77"/>
      <c r="N157" s="77"/>
      <c r="O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  <c r="AB157" s="77"/>
      <c r="AC157" s="77"/>
      <c r="AD157" s="77"/>
      <c r="AE157" s="77"/>
      <c r="AF157" s="77"/>
      <c r="AG157" s="77"/>
      <c r="AH157" s="77"/>
      <c r="AI157" s="77"/>
      <c r="AJ157" s="77"/>
      <c r="AK157" s="77"/>
      <c r="AL157" s="77"/>
      <c r="AM157" s="77"/>
      <c r="AN157" s="77"/>
      <c r="AO157" s="77"/>
      <c r="AP157" s="77"/>
      <c r="AQ157" s="77"/>
      <c r="AR157" s="77"/>
      <c r="AS157" s="77"/>
      <c r="AT157" s="77"/>
      <c r="AU157" s="77"/>
      <c r="AV157" s="77"/>
      <c r="AW157" s="77"/>
      <c r="AX157" s="77"/>
      <c r="AY157" s="77"/>
      <c r="BA157" s="77"/>
    </row>
    <row r="158" spans="1:53" s="31" customFormat="1">
      <c r="A158" s="146"/>
      <c r="B158" s="153"/>
      <c r="C158" s="154"/>
      <c r="D158" s="155"/>
      <c r="E158" s="156"/>
      <c r="H158" s="77"/>
      <c r="I158" s="77"/>
      <c r="J158" s="77"/>
      <c r="K158" s="77"/>
      <c r="L158" s="77"/>
      <c r="M158" s="77"/>
      <c r="N158" s="77"/>
      <c r="O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  <c r="AB158" s="77"/>
      <c r="AC158" s="77"/>
      <c r="AD158" s="77"/>
      <c r="AE158" s="77"/>
      <c r="AF158" s="77"/>
      <c r="AG158" s="77"/>
      <c r="AH158" s="77"/>
      <c r="AI158" s="77"/>
      <c r="AJ158" s="77"/>
      <c r="AK158" s="77"/>
      <c r="AL158" s="77"/>
      <c r="AM158" s="77"/>
      <c r="AN158" s="77"/>
      <c r="AO158" s="77"/>
      <c r="AP158" s="77"/>
      <c r="AQ158" s="77"/>
      <c r="AR158" s="77"/>
      <c r="AS158" s="77"/>
      <c r="AT158" s="77"/>
      <c r="AU158" s="77"/>
      <c r="AV158" s="77"/>
      <c r="AW158" s="77"/>
      <c r="AX158" s="77"/>
      <c r="AY158" s="77"/>
      <c r="BA158" s="77"/>
    </row>
    <row r="159" spans="1:53" s="31" customFormat="1">
      <c r="A159" s="146"/>
      <c r="B159" s="153"/>
      <c r="C159" s="154"/>
      <c r="D159" s="155"/>
      <c r="E159" s="156"/>
      <c r="H159" s="77"/>
      <c r="I159" s="77"/>
      <c r="J159" s="77"/>
      <c r="K159" s="77"/>
      <c r="L159" s="77"/>
      <c r="M159" s="77"/>
      <c r="N159" s="77"/>
      <c r="O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  <c r="AA159" s="77"/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7"/>
      <c r="AP159" s="77"/>
      <c r="AQ159" s="77"/>
      <c r="AR159" s="77"/>
      <c r="AS159" s="77"/>
      <c r="AT159" s="77"/>
      <c r="AU159" s="77"/>
      <c r="AV159" s="77"/>
      <c r="AW159" s="77"/>
      <c r="AX159" s="77"/>
      <c r="AY159" s="77"/>
      <c r="BA159" s="77"/>
    </row>
    <row r="160" spans="1:53" s="31" customFormat="1">
      <c r="A160" s="146"/>
      <c r="B160" s="153"/>
      <c r="C160" s="154"/>
      <c r="D160" s="155"/>
      <c r="E160" s="156"/>
      <c r="H160" s="77"/>
      <c r="I160" s="77"/>
      <c r="J160" s="77"/>
      <c r="K160" s="77"/>
      <c r="L160" s="77"/>
      <c r="M160" s="77"/>
      <c r="N160" s="77"/>
      <c r="O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BA160" s="77"/>
    </row>
    <row r="161" spans="1:53" s="31" customFormat="1">
      <c r="A161" s="146"/>
      <c r="B161" s="153"/>
      <c r="C161" s="154"/>
      <c r="D161" s="155"/>
      <c r="E161" s="156"/>
      <c r="H161" s="77"/>
      <c r="I161" s="77"/>
      <c r="J161" s="77"/>
      <c r="K161" s="77"/>
      <c r="L161" s="77"/>
      <c r="M161" s="77"/>
      <c r="N161" s="77"/>
      <c r="O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BA161" s="77"/>
    </row>
    <row r="162" spans="1:53" s="31" customFormat="1">
      <c r="A162" s="146"/>
      <c r="B162" s="153"/>
      <c r="C162" s="154"/>
      <c r="D162" s="155"/>
      <c r="E162" s="156"/>
      <c r="H162" s="77"/>
      <c r="I162" s="77"/>
      <c r="J162" s="77"/>
      <c r="K162" s="77"/>
      <c r="L162" s="77"/>
      <c r="M162" s="77"/>
      <c r="N162" s="77"/>
      <c r="O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BA162" s="77"/>
    </row>
    <row r="163" spans="1:53" s="31" customFormat="1">
      <c r="A163" s="146"/>
      <c r="B163" s="153"/>
      <c r="C163" s="154"/>
      <c r="D163" s="155"/>
      <c r="E163" s="156"/>
      <c r="H163" s="77"/>
      <c r="I163" s="77"/>
      <c r="J163" s="77"/>
      <c r="K163" s="77"/>
      <c r="L163" s="77"/>
      <c r="M163" s="77"/>
      <c r="N163" s="77"/>
      <c r="O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BA163" s="77"/>
    </row>
    <row r="164" spans="1:53" s="31" customFormat="1">
      <c r="A164" s="146"/>
      <c r="B164" s="153"/>
      <c r="C164" s="154"/>
      <c r="D164" s="155"/>
      <c r="E164" s="156"/>
      <c r="H164" s="77"/>
      <c r="I164" s="77"/>
      <c r="J164" s="77"/>
      <c r="K164" s="77"/>
      <c r="L164" s="77"/>
      <c r="M164" s="77"/>
      <c r="N164" s="77"/>
      <c r="O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BA164" s="77"/>
    </row>
    <row r="165" spans="1:53" s="31" customFormat="1">
      <c r="A165" s="146"/>
      <c r="B165" s="153"/>
      <c r="C165" s="154"/>
      <c r="D165" s="155"/>
      <c r="E165" s="156"/>
      <c r="H165" s="77"/>
      <c r="I165" s="77"/>
      <c r="J165" s="77"/>
      <c r="K165" s="77"/>
      <c r="L165" s="77"/>
      <c r="M165" s="77"/>
      <c r="N165" s="77"/>
      <c r="O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BA165" s="77"/>
    </row>
    <row r="166" spans="1:53" s="31" customFormat="1">
      <c r="A166" s="146"/>
      <c r="B166" s="153"/>
      <c r="C166" s="154"/>
      <c r="D166" s="155"/>
      <c r="E166" s="156"/>
      <c r="H166" s="77"/>
      <c r="I166" s="77"/>
      <c r="J166" s="77"/>
      <c r="K166" s="77"/>
      <c r="L166" s="77"/>
      <c r="M166" s="77"/>
      <c r="N166" s="77"/>
      <c r="O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BA166" s="77"/>
    </row>
    <row r="167" spans="1:53" s="31" customFormat="1">
      <c r="A167" s="146"/>
      <c r="B167" s="153"/>
      <c r="C167" s="154"/>
      <c r="D167" s="155"/>
      <c r="E167" s="156"/>
      <c r="H167" s="77"/>
      <c r="I167" s="77"/>
      <c r="J167" s="77"/>
      <c r="K167" s="77"/>
      <c r="L167" s="77"/>
      <c r="M167" s="77"/>
      <c r="N167" s="77"/>
      <c r="O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BA167" s="77"/>
    </row>
    <row r="168" spans="1:53" s="31" customFormat="1">
      <c r="A168" s="146"/>
      <c r="B168" s="153"/>
      <c r="C168" s="154"/>
      <c r="D168" s="155"/>
      <c r="E168" s="156"/>
      <c r="H168" s="77"/>
      <c r="I168" s="77"/>
      <c r="J168" s="77"/>
      <c r="K168" s="77"/>
      <c r="L168" s="77"/>
      <c r="M168" s="77"/>
      <c r="N168" s="77"/>
      <c r="O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BA168" s="77"/>
    </row>
    <row r="169" spans="1:53" s="31" customFormat="1">
      <c r="A169" s="146"/>
      <c r="B169" s="153"/>
      <c r="C169" s="154"/>
      <c r="D169" s="155"/>
      <c r="E169" s="156"/>
      <c r="H169" s="77"/>
      <c r="I169" s="77"/>
      <c r="J169" s="77"/>
      <c r="K169" s="77"/>
      <c r="L169" s="77"/>
      <c r="M169" s="77"/>
      <c r="N169" s="77"/>
      <c r="O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BA169" s="77"/>
    </row>
    <row r="170" spans="1:53" s="31" customFormat="1">
      <c r="A170" s="146"/>
      <c r="B170" s="153"/>
      <c r="C170" s="154"/>
      <c r="D170" s="155"/>
      <c r="E170" s="156"/>
      <c r="H170" s="77"/>
      <c r="I170" s="77"/>
      <c r="J170" s="77"/>
      <c r="K170" s="77"/>
      <c r="L170" s="77"/>
      <c r="M170" s="77"/>
      <c r="N170" s="77"/>
      <c r="O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BA170" s="77"/>
    </row>
    <row r="171" spans="1:53" s="31" customFormat="1">
      <c r="A171" s="146"/>
      <c r="B171" s="153"/>
      <c r="C171" s="154"/>
      <c r="D171" s="155"/>
      <c r="E171" s="156"/>
      <c r="H171" s="77"/>
      <c r="I171" s="77"/>
      <c r="J171" s="77"/>
      <c r="K171" s="77"/>
      <c r="L171" s="77"/>
      <c r="M171" s="77"/>
      <c r="N171" s="77"/>
      <c r="O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BA171" s="77"/>
    </row>
    <row r="172" spans="1:53" s="31" customFormat="1">
      <c r="A172" s="146"/>
      <c r="B172" s="153"/>
      <c r="C172" s="154"/>
      <c r="D172" s="155"/>
      <c r="E172" s="156"/>
      <c r="H172" s="77"/>
      <c r="I172" s="77"/>
      <c r="J172" s="77"/>
      <c r="K172" s="77"/>
      <c r="L172" s="77"/>
      <c r="M172" s="77"/>
      <c r="N172" s="77"/>
      <c r="O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BA172" s="77"/>
    </row>
    <row r="173" spans="1:53" s="31" customFormat="1">
      <c r="A173" s="77"/>
      <c r="B173" s="153"/>
      <c r="C173" s="154"/>
      <c r="D173" s="155"/>
      <c r="E173" s="156"/>
      <c r="H173" s="77"/>
      <c r="I173" s="77"/>
      <c r="J173" s="77"/>
      <c r="K173" s="77"/>
      <c r="L173" s="77"/>
      <c r="M173" s="77"/>
      <c r="N173" s="77"/>
      <c r="O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BA173" s="77"/>
    </row>
    <row r="174" spans="1:53" s="31" customFormat="1">
      <c r="A174" s="77"/>
      <c r="B174" s="153"/>
      <c r="C174" s="154"/>
      <c r="D174" s="155"/>
      <c r="E174" s="156"/>
      <c r="H174" s="77"/>
      <c r="I174" s="77"/>
      <c r="J174" s="77"/>
      <c r="K174" s="77"/>
      <c r="L174" s="77"/>
      <c r="M174" s="77"/>
      <c r="N174" s="77"/>
      <c r="O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BA174" s="77"/>
    </row>
    <row r="175" spans="1:53" s="31" customFormat="1">
      <c r="A175" s="77"/>
      <c r="B175" s="153"/>
      <c r="C175" s="154"/>
      <c r="D175" s="155"/>
      <c r="E175" s="156"/>
      <c r="H175" s="77"/>
      <c r="I175" s="77"/>
      <c r="J175" s="77"/>
      <c r="K175" s="77"/>
      <c r="L175" s="77"/>
      <c r="M175" s="77"/>
      <c r="N175" s="77"/>
      <c r="O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BA175" s="77"/>
    </row>
    <row r="176" spans="1:53" s="31" customFormat="1">
      <c r="A176" s="77"/>
      <c r="B176" s="153"/>
      <c r="C176" s="154"/>
      <c r="D176" s="155"/>
      <c r="E176" s="156"/>
      <c r="H176" s="77"/>
      <c r="I176" s="77"/>
      <c r="J176" s="77"/>
      <c r="K176" s="77"/>
      <c r="L176" s="77"/>
      <c r="M176" s="77"/>
      <c r="N176" s="77"/>
      <c r="O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BA176" s="77"/>
    </row>
    <row r="177" spans="1:53" s="31" customFormat="1">
      <c r="A177" s="77"/>
      <c r="B177" s="153"/>
      <c r="C177" s="154"/>
      <c r="D177" s="155"/>
      <c r="E177" s="156"/>
      <c r="H177" s="77"/>
      <c r="I177" s="77"/>
      <c r="J177" s="77"/>
      <c r="K177" s="77"/>
      <c r="L177" s="77"/>
      <c r="M177" s="77"/>
      <c r="N177" s="77"/>
      <c r="O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BA177" s="77"/>
    </row>
    <row r="178" spans="1:53" s="31" customFormat="1">
      <c r="A178" s="77"/>
      <c r="B178" s="153"/>
      <c r="C178" s="154"/>
      <c r="D178" s="155"/>
      <c r="E178" s="156"/>
      <c r="H178" s="77"/>
      <c r="I178" s="77"/>
      <c r="J178" s="77"/>
      <c r="K178" s="77"/>
      <c r="L178" s="77"/>
      <c r="M178" s="77"/>
      <c r="N178" s="77"/>
      <c r="O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BA178" s="77"/>
    </row>
    <row r="179" spans="1:53" s="31" customFormat="1">
      <c r="A179" s="77"/>
      <c r="B179" s="153"/>
      <c r="C179" s="154"/>
      <c r="D179" s="155"/>
      <c r="E179" s="156"/>
      <c r="H179" s="77"/>
      <c r="I179" s="77"/>
      <c r="J179" s="77"/>
      <c r="K179" s="77"/>
      <c r="L179" s="77"/>
      <c r="M179" s="77"/>
      <c r="N179" s="77"/>
      <c r="O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BA179" s="77"/>
    </row>
    <row r="180" spans="1:53" s="31" customFormat="1">
      <c r="A180" s="77"/>
      <c r="B180" s="153"/>
      <c r="C180" s="154"/>
      <c r="D180" s="155"/>
      <c r="E180" s="156"/>
      <c r="H180" s="77"/>
      <c r="I180" s="77"/>
      <c r="J180" s="77"/>
      <c r="K180" s="77"/>
      <c r="L180" s="77"/>
      <c r="M180" s="77"/>
      <c r="N180" s="77"/>
      <c r="O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BA180" s="77"/>
    </row>
    <row r="181" spans="1:53" s="31" customFormat="1">
      <c r="A181" s="77"/>
      <c r="B181" s="153"/>
      <c r="C181" s="154"/>
      <c r="D181" s="155"/>
      <c r="E181" s="156"/>
      <c r="H181" s="77"/>
      <c r="I181" s="77"/>
      <c r="J181" s="77"/>
      <c r="K181" s="77"/>
      <c r="L181" s="77"/>
      <c r="M181" s="77"/>
      <c r="N181" s="77"/>
      <c r="O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BA181" s="77"/>
    </row>
    <row r="182" spans="1:53" s="31" customFormat="1">
      <c r="A182" s="77"/>
      <c r="B182" s="153"/>
      <c r="C182" s="154"/>
      <c r="D182" s="155"/>
      <c r="E182" s="156"/>
      <c r="H182" s="77"/>
      <c r="I182" s="77"/>
      <c r="J182" s="77"/>
      <c r="K182" s="77"/>
      <c r="L182" s="77"/>
      <c r="M182" s="77"/>
      <c r="N182" s="77"/>
      <c r="O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BA182" s="77"/>
    </row>
    <row r="183" spans="1:53" s="31" customFormat="1">
      <c r="A183" s="77"/>
      <c r="B183" s="153"/>
      <c r="C183" s="154"/>
      <c r="D183" s="155"/>
      <c r="E183" s="156"/>
      <c r="H183" s="77"/>
      <c r="I183" s="77"/>
      <c r="J183" s="77"/>
      <c r="K183" s="77"/>
      <c r="L183" s="77"/>
      <c r="M183" s="77"/>
      <c r="N183" s="77"/>
      <c r="O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BA183" s="77"/>
    </row>
    <row r="184" spans="1:53" s="31" customFormat="1">
      <c r="A184" s="77"/>
      <c r="B184" s="153"/>
      <c r="C184" s="154"/>
      <c r="D184" s="155"/>
      <c r="E184" s="156"/>
      <c r="H184" s="77"/>
      <c r="I184" s="77"/>
      <c r="J184" s="77"/>
      <c r="K184" s="77"/>
      <c r="L184" s="77"/>
      <c r="M184" s="77"/>
      <c r="N184" s="77"/>
      <c r="O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BA184" s="77"/>
    </row>
    <row r="185" spans="1:53" s="31" customFormat="1">
      <c r="A185" s="77"/>
      <c r="B185" s="153"/>
      <c r="C185" s="154"/>
      <c r="D185" s="155"/>
      <c r="E185" s="156"/>
      <c r="H185" s="77"/>
      <c r="I185" s="77"/>
      <c r="J185" s="77"/>
      <c r="K185" s="77"/>
      <c r="L185" s="77"/>
      <c r="M185" s="77"/>
      <c r="N185" s="77"/>
      <c r="O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BA185" s="77"/>
    </row>
    <row r="186" spans="1:53" s="31" customFormat="1">
      <c r="A186" s="77"/>
      <c r="B186" s="153"/>
      <c r="C186" s="154"/>
      <c r="D186" s="155"/>
      <c r="E186" s="156"/>
      <c r="H186" s="77"/>
      <c r="I186" s="77"/>
      <c r="J186" s="77"/>
      <c r="K186" s="77"/>
      <c r="L186" s="77"/>
      <c r="M186" s="77"/>
      <c r="N186" s="77"/>
      <c r="O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BA186" s="77"/>
    </row>
    <row r="187" spans="1:53" s="31" customFormat="1">
      <c r="A187" s="77"/>
      <c r="B187" s="153"/>
      <c r="C187" s="154"/>
      <c r="D187" s="155"/>
      <c r="E187" s="156"/>
      <c r="H187" s="77"/>
      <c r="I187" s="77"/>
      <c r="J187" s="77"/>
      <c r="K187" s="77"/>
      <c r="L187" s="77"/>
      <c r="M187" s="77"/>
      <c r="N187" s="77"/>
      <c r="O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BA187" s="77"/>
    </row>
    <row r="188" spans="1:53" s="31" customFormat="1">
      <c r="A188" s="77"/>
      <c r="B188" s="153"/>
      <c r="C188" s="154"/>
      <c r="D188" s="155"/>
      <c r="E188" s="156"/>
      <c r="H188" s="77"/>
      <c r="I188" s="77"/>
      <c r="J188" s="77"/>
      <c r="K188" s="77"/>
      <c r="L188" s="77"/>
      <c r="M188" s="77"/>
      <c r="N188" s="77"/>
      <c r="O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BA188" s="77"/>
    </row>
    <row r="189" spans="1:53" s="31" customFormat="1">
      <c r="A189" s="77"/>
      <c r="B189" s="153"/>
      <c r="C189" s="154"/>
      <c r="D189" s="155"/>
      <c r="E189" s="156"/>
      <c r="H189" s="77"/>
      <c r="I189" s="77"/>
      <c r="J189" s="77"/>
      <c r="K189" s="77"/>
      <c r="L189" s="77"/>
      <c r="M189" s="77"/>
      <c r="N189" s="77"/>
      <c r="O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BA189" s="77"/>
    </row>
    <row r="190" spans="1:53" s="31" customFormat="1">
      <c r="A190" s="77"/>
      <c r="B190" s="153"/>
      <c r="C190" s="154"/>
      <c r="D190" s="155"/>
      <c r="E190" s="156"/>
      <c r="H190" s="77"/>
      <c r="I190" s="77"/>
      <c r="J190" s="77"/>
      <c r="K190" s="77"/>
      <c r="L190" s="77"/>
      <c r="M190" s="77"/>
      <c r="N190" s="77"/>
      <c r="O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BA190" s="77"/>
    </row>
    <row r="191" spans="1:53" s="31" customFormat="1">
      <c r="A191" s="77"/>
      <c r="B191" s="153"/>
      <c r="C191" s="154"/>
      <c r="D191" s="155"/>
      <c r="E191" s="156"/>
      <c r="H191" s="77"/>
      <c r="I191" s="77"/>
      <c r="J191" s="77"/>
      <c r="K191" s="77"/>
      <c r="L191" s="77"/>
      <c r="M191" s="77"/>
      <c r="N191" s="77"/>
      <c r="O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BA191" s="77"/>
    </row>
    <row r="192" spans="1:53" s="31" customFormat="1">
      <c r="A192" s="77"/>
      <c r="B192" s="153"/>
      <c r="C192" s="154"/>
      <c r="D192" s="155"/>
      <c r="E192" s="156"/>
      <c r="H192" s="77"/>
      <c r="I192" s="77"/>
      <c r="J192" s="77"/>
      <c r="K192" s="77"/>
      <c r="L192" s="77"/>
      <c r="M192" s="77"/>
      <c r="N192" s="77"/>
      <c r="O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BA192" s="77"/>
    </row>
    <row r="193" spans="1:53" s="31" customFormat="1">
      <c r="A193" s="77"/>
      <c r="B193" s="153"/>
      <c r="C193" s="154"/>
      <c r="D193" s="155"/>
      <c r="E193" s="156"/>
      <c r="H193" s="77"/>
      <c r="I193" s="77"/>
      <c r="J193" s="77"/>
      <c r="K193" s="77"/>
      <c r="L193" s="77"/>
      <c r="M193" s="77"/>
      <c r="N193" s="77"/>
      <c r="O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BA193" s="77"/>
    </row>
    <row r="194" spans="1:53" s="31" customFormat="1">
      <c r="A194" s="77"/>
      <c r="B194" s="153"/>
      <c r="C194" s="154"/>
      <c r="D194" s="155"/>
      <c r="E194" s="156"/>
      <c r="H194" s="77"/>
      <c r="I194" s="77"/>
      <c r="J194" s="77"/>
      <c r="K194" s="77"/>
      <c r="L194" s="77"/>
      <c r="M194" s="77"/>
      <c r="N194" s="77"/>
      <c r="O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BA194" s="77"/>
    </row>
    <row r="195" spans="1:53" s="31" customFormat="1">
      <c r="A195" s="77"/>
      <c r="B195" s="153"/>
      <c r="C195" s="154"/>
      <c r="D195" s="155"/>
      <c r="E195" s="156"/>
      <c r="BA195" s="77"/>
    </row>
    <row r="196" spans="1:53" s="31" customFormat="1">
      <c r="A196" s="77"/>
      <c r="B196" s="153"/>
      <c r="C196" s="154"/>
      <c r="D196" s="155"/>
      <c r="E196" s="156"/>
      <c r="BA196" s="77"/>
    </row>
    <row r="197" spans="1:53" s="31" customFormat="1">
      <c r="A197" s="77"/>
      <c r="B197" s="153"/>
      <c r="C197" s="154"/>
      <c r="D197" s="155"/>
      <c r="E197" s="156"/>
      <c r="BA197" s="77"/>
    </row>
    <row r="198" spans="1:53" s="31" customFormat="1">
      <c r="A198" s="157"/>
      <c r="B198" s="153"/>
      <c r="C198" s="154"/>
      <c r="D198" s="155"/>
      <c r="E198" s="156"/>
      <c r="BA198" s="77"/>
    </row>
    <row r="199" spans="1:53" s="31" customFormat="1">
      <c r="A199" s="157"/>
      <c r="B199" s="153"/>
      <c r="C199" s="154"/>
      <c r="D199" s="155"/>
      <c r="E199" s="156"/>
      <c r="BA199" s="77"/>
    </row>
    <row r="200" spans="1:53" s="31" customFormat="1">
      <c r="A200" s="157"/>
      <c r="B200" s="153"/>
      <c r="C200" s="154"/>
      <c r="D200" s="155"/>
      <c r="E200" s="156"/>
      <c r="BA200" s="77"/>
    </row>
    <row r="201" spans="1:53" s="31" customFormat="1">
      <c r="A201" s="157"/>
      <c r="B201" s="153"/>
      <c r="C201" s="154"/>
      <c r="D201" s="155"/>
      <c r="E201" s="156"/>
      <c r="BA201" s="77"/>
    </row>
    <row r="202" spans="1:53" s="31" customFormat="1">
      <c r="A202" s="157"/>
      <c r="B202" s="153"/>
      <c r="C202" s="154"/>
      <c r="D202" s="155"/>
      <c r="E202" s="156"/>
      <c r="BA202" s="77"/>
    </row>
    <row r="203" spans="1:53" s="31" customFormat="1">
      <c r="A203" s="157"/>
      <c r="B203" s="153"/>
      <c r="C203" s="154"/>
      <c r="D203" s="155"/>
      <c r="E203" s="156"/>
      <c r="BA203" s="77"/>
    </row>
    <row r="204" spans="1:53" s="31" customFormat="1">
      <c r="A204" s="157"/>
      <c r="B204" s="153"/>
      <c r="C204" s="154"/>
      <c r="D204" s="155"/>
      <c r="E204" s="156"/>
      <c r="BA204" s="77"/>
    </row>
    <row r="205" spans="1:53" s="31" customFormat="1">
      <c r="A205" s="157"/>
      <c r="B205" s="153"/>
      <c r="C205" s="154"/>
      <c r="D205" s="155"/>
      <c r="E205" s="156"/>
      <c r="BA205" s="77"/>
    </row>
    <row r="206" spans="1:53" s="31" customFormat="1">
      <c r="A206" s="157"/>
      <c r="B206" s="153"/>
      <c r="C206" s="154"/>
      <c r="D206" s="155"/>
      <c r="E206" s="156"/>
      <c r="BA206" s="77"/>
    </row>
    <row r="207" spans="1:53" s="31" customFormat="1">
      <c r="A207" s="157"/>
      <c r="B207" s="153"/>
      <c r="C207" s="154"/>
      <c r="D207" s="155"/>
      <c r="E207" s="156"/>
      <c r="BA207" s="77"/>
    </row>
    <row r="208" spans="1:53" s="31" customFormat="1">
      <c r="A208" s="157"/>
      <c r="B208" s="153"/>
      <c r="C208" s="154"/>
      <c r="D208" s="155"/>
      <c r="E208" s="156"/>
      <c r="BA208" s="77"/>
    </row>
    <row r="209" spans="1:53" s="31" customFormat="1">
      <c r="A209" s="157"/>
      <c r="B209" s="153"/>
      <c r="C209" s="154"/>
      <c r="D209" s="155"/>
      <c r="E209" s="156"/>
      <c r="BA209" s="77"/>
    </row>
    <row r="210" spans="1:53" s="31" customFormat="1">
      <c r="A210" s="157"/>
      <c r="B210" s="153"/>
      <c r="C210" s="154"/>
      <c r="D210" s="155"/>
      <c r="E210" s="156"/>
      <c r="BA210" s="77"/>
    </row>
    <row r="211" spans="1:53" s="31" customFormat="1">
      <c r="A211" s="157"/>
      <c r="B211" s="153"/>
      <c r="C211" s="154"/>
      <c r="D211" s="155"/>
      <c r="E211" s="156"/>
      <c r="BA211" s="77"/>
    </row>
    <row r="212" spans="1:53" s="31" customFormat="1">
      <c r="A212" s="157"/>
      <c r="B212" s="153"/>
      <c r="C212" s="154"/>
      <c r="D212" s="155"/>
      <c r="E212" s="156"/>
      <c r="BA212" s="77"/>
    </row>
    <row r="213" spans="1:53" s="31" customFormat="1">
      <c r="A213" s="157"/>
      <c r="B213" s="153"/>
      <c r="C213" s="158"/>
      <c r="D213" s="156"/>
      <c r="E213" s="156"/>
      <c r="BA213" s="77"/>
    </row>
    <row r="214" spans="1:53" s="31" customFormat="1">
      <c r="A214" s="157"/>
      <c r="B214" s="153"/>
      <c r="C214" s="158"/>
      <c r="D214" s="156"/>
      <c r="E214" s="156"/>
      <c r="BA214" s="77"/>
    </row>
    <row r="215" spans="1:53" s="31" customFormat="1">
      <c r="A215" s="157"/>
      <c r="B215" s="153"/>
      <c r="C215" s="158"/>
      <c r="D215" s="156"/>
      <c r="E215" s="156"/>
      <c r="BA215" s="77"/>
    </row>
    <row r="216" spans="1:53" s="31" customFormat="1">
      <c r="A216" s="157"/>
      <c r="B216" s="153"/>
      <c r="C216" s="158"/>
      <c r="D216" s="156"/>
      <c r="E216" s="156"/>
      <c r="BA216" s="77"/>
    </row>
    <row r="217" spans="1:53" s="31" customFormat="1">
      <c r="A217" s="157"/>
      <c r="B217" s="153"/>
      <c r="C217" s="158"/>
      <c r="D217" s="156"/>
      <c r="E217" s="156"/>
      <c r="BA217" s="77"/>
    </row>
    <row r="218" spans="1:53" s="31" customFormat="1">
      <c r="A218" s="157"/>
      <c r="B218" s="153"/>
      <c r="C218" s="158"/>
      <c r="D218" s="156"/>
      <c r="E218" s="156"/>
      <c r="BA218" s="77"/>
    </row>
    <row r="219" spans="1:53" s="31" customFormat="1">
      <c r="A219" s="157"/>
      <c r="B219" s="153"/>
      <c r="C219" s="158"/>
      <c r="D219" s="156"/>
      <c r="E219" s="156"/>
      <c r="BA219" s="77"/>
    </row>
    <row r="220" spans="1:53" s="31" customFormat="1">
      <c r="A220" s="157"/>
      <c r="B220" s="153"/>
      <c r="C220" s="158"/>
      <c r="D220" s="156"/>
      <c r="E220" s="156"/>
      <c r="BA220" s="77"/>
    </row>
    <row r="221" spans="1:53" s="31" customFormat="1">
      <c r="A221" s="157"/>
      <c r="B221" s="153"/>
      <c r="C221" s="158"/>
      <c r="D221" s="156"/>
      <c r="E221" s="156"/>
      <c r="BA221" s="77"/>
    </row>
    <row r="222" spans="1:53" s="31" customFormat="1">
      <c r="A222" s="157"/>
      <c r="B222" s="153"/>
      <c r="C222" s="158"/>
      <c r="D222" s="156"/>
      <c r="E222" s="156"/>
      <c r="BA222" s="77"/>
    </row>
    <row r="223" spans="1:53" s="31" customFormat="1">
      <c r="A223" s="157"/>
      <c r="B223" s="153"/>
      <c r="C223" s="158"/>
      <c r="D223" s="156"/>
      <c r="E223" s="156"/>
      <c r="BA223" s="77"/>
    </row>
    <row r="224" spans="1:53" s="31" customFormat="1">
      <c r="A224" s="157"/>
      <c r="B224" s="153"/>
      <c r="C224" s="158"/>
      <c r="D224" s="156"/>
      <c r="E224" s="156"/>
      <c r="BA224" s="77"/>
    </row>
    <row r="225" spans="1:53" s="31" customFormat="1">
      <c r="A225" s="157"/>
      <c r="B225" s="153"/>
      <c r="C225" s="158"/>
      <c r="D225" s="156"/>
      <c r="E225" s="156"/>
      <c r="BA225" s="77"/>
    </row>
    <row r="226" spans="1:53" s="31" customFormat="1">
      <c r="A226" s="157"/>
      <c r="B226" s="153"/>
      <c r="C226" s="158"/>
      <c r="D226" s="156"/>
      <c r="E226" s="156"/>
      <c r="BA226" s="77"/>
    </row>
    <row r="227" spans="1:53" s="31" customFormat="1">
      <c r="A227" s="157"/>
      <c r="B227" s="153"/>
      <c r="C227" s="158"/>
      <c r="D227" s="156"/>
      <c r="E227" s="156"/>
      <c r="BA227" s="77"/>
    </row>
    <row r="228" spans="1:53" s="31" customFormat="1">
      <c r="A228" s="157"/>
      <c r="B228" s="153"/>
      <c r="C228" s="158"/>
      <c r="D228" s="156"/>
      <c r="E228" s="156"/>
      <c r="BA228" s="77"/>
    </row>
    <row r="229" spans="1:53" s="31" customFormat="1">
      <c r="A229" s="157"/>
      <c r="B229" s="153"/>
      <c r="C229" s="158"/>
      <c r="D229" s="156"/>
      <c r="E229" s="156"/>
      <c r="BA229" s="77"/>
    </row>
    <row r="230" spans="1:53" s="31" customFormat="1">
      <c r="A230" s="157"/>
      <c r="B230" s="153"/>
      <c r="C230" s="158"/>
      <c r="D230" s="156"/>
      <c r="E230" s="156"/>
      <c r="BA230" s="77"/>
    </row>
    <row r="231" spans="1:53" s="31" customFormat="1">
      <c r="A231" s="157"/>
      <c r="B231" s="153"/>
      <c r="C231" s="158"/>
      <c r="D231" s="156"/>
      <c r="E231" s="156"/>
      <c r="BA231" s="77"/>
    </row>
    <row r="232" spans="1:53" s="31" customFormat="1">
      <c r="A232" s="157"/>
      <c r="B232" s="153"/>
      <c r="C232" s="158"/>
      <c r="D232" s="156"/>
      <c r="E232" s="156"/>
      <c r="BA232" s="77"/>
    </row>
    <row r="233" spans="1:53" s="31" customFormat="1">
      <c r="A233" s="157"/>
      <c r="B233" s="153"/>
      <c r="C233" s="158"/>
      <c r="D233" s="156"/>
      <c r="E233" s="156"/>
      <c r="BA233" s="77"/>
    </row>
    <row r="234" spans="1:53" s="31" customFormat="1">
      <c r="A234" s="157"/>
      <c r="B234" s="153"/>
      <c r="C234" s="158"/>
      <c r="D234" s="156"/>
      <c r="E234" s="156"/>
      <c r="BA234" s="77"/>
    </row>
    <row r="235" spans="1:53" s="31" customFormat="1">
      <c r="A235" s="157"/>
      <c r="B235" s="153"/>
      <c r="C235" s="158"/>
      <c r="D235" s="156"/>
      <c r="E235" s="156"/>
      <c r="BA235" s="77"/>
    </row>
    <row r="236" spans="1:53" s="31" customFormat="1">
      <c r="A236" s="157"/>
      <c r="B236" s="153"/>
      <c r="C236" s="158"/>
      <c r="D236" s="156"/>
      <c r="E236" s="156"/>
      <c r="BA236" s="77"/>
    </row>
    <row r="237" spans="1:53" s="31" customFormat="1">
      <c r="A237" s="157"/>
      <c r="B237" s="153"/>
      <c r="C237" s="158"/>
      <c r="D237" s="156"/>
      <c r="E237" s="156"/>
      <c r="BA237" s="77"/>
    </row>
    <row r="238" spans="1:53" s="31" customFormat="1">
      <c r="A238" s="157"/>
      <c r="B238" s="153"/>
      <c r="C238" s="158"/>
      <c r="D238" s="156"/>
      <c r="E238" s="156"/>
      <c r="BA238" s="77"/>
    </row>
    <row r="239" spans="1:53" s="31" customFormat="1">
      <c r="A239" s="157"/>
      <c r="B239" s="153"/>
      <c r="C239" s="158"/>
      <c r="D239" s="156"/>
      <c r="E239" s="156"/>
      <c r="BA239" s="77"/>
    </row>
    <row r="240" spans="1:53" s="31" customFormat="1">
      <c r="A240" s="157"/>
      <c r="B240" s="153"/>
      <c r="C240" s="158"/>
      <c r="D240" s="156"/>
      <c r="E240" s="156"/>
      <c r="BA240" s="77"/>
    </row>
    <row r="241" spans="1:53" s="31" customFormat="1">
      <c r="A241" s="157"/>
      <c r="B241" s="153"/>
      <c r="C241" s="158"/>
      <c r="D241" s="156"/>
      <c r="E241" s="156"/>
      <c r="BA241" s="77"/>
    </row>
    <row r="242" spans="1:53" s="31" customFormat="1">
      <c r="A242" s="157"/>
      <c r="B242" s="153"/>
      <c r="C242" s="158"/>
      <c r="D242" s="156"/>
      <c r="E242" s="156"/>
      <c r="BA242" s="77"/>
    </row>
    <row r="243" spans="1:53" s="31" customFormat="1">
      <c r="A243" s="157"/>
      <c r="B243" s="153"/>
      <c r="C243" s="158"/>
      <c r="D243" s="156"/>
      <c r="E243" s="156"/>
      <c r="BA243" s="77"/>
    </row>
    <row r="244" spans="1:53" s="31" customFormat="1">
      <c r="A244" s="157"/>
      <c r="B244" s="153"/>
      <c r="C244" s="158"/>
      <c r="D244" s="156"/>
      <c r="E244" s="156"/>
      <c r="BA244" s="77"/>
    </row>
    <row r="245" spans="1:53" s="31" customFormat="1">
      <c r="A245" s="157"/>
      <c r="B245" s="153"/>
      <c r="C245" s="158"/>
      <c r="D245" s="156"/>
      <c r="E245" s="156"/>
      <c r="BA245" s="77"/>
    </row>
    <row r="246" spans="1:53" s="31" customFormat="1">
      <c r="A246" s="157"/>
      <c r="B246" s="153"/>
      <c r="C246" s="158"/>
      <c r="D246" s="156"/>
      <c r="E246" s="156"/>
      <c r="BA246" s="77"/>
    </row>
    <row r="247" spans="1:53" s="31" customFormat="1">
      <c r="A247" s="157"/>
      <c r="B247" s="159"/>
      <c r="C247" s="158"/>
      <c r="D247" s="156"/>
      <c r="E247" s="156"/>
      <c r="BA247" s="77"/>
    </row>
    <row r="248" spans="1:53" s="31" customFormat="1">
      <c r="A248" s="157"/>
      <c r="B248" s="159"/>
      <c r="C248" s="158"/>
      <c r="D248" s="156"/>
      <c r="E248" s="156"/>
      <c r="BA248" s="77"/>
    </row>
    <row r="249" spans="1:53" s="31" customFormat="1">
      <c r="A249" s="157"/>
      <c r="B249" s="159"/>
      <c r="C249" s="158"/>
      <c r="D249" s="156"/>
      <c r="E249" s="156"/>
      <c r="BA249" s="77"/>
    </row>
    <row r="250" spans="1:53" s="31" customFormat="1">
      <c r="A250" s="157"/>
      <c r="B250" s="159"/>
      <c r="C250" s="158"/>
      <c r="D250" s="156"/>
      <c r="E250" s="156"/>
      <c r="BA250" s="77"/>
    </row>
    <row r="251" spans="1:53" s="31" customFormat="1">
      <c r="A251" s="157"/>
      <c r="B251" s="159"/>
      <c r="C251" s="158"/>
      <c r="D251" s="156"/>
      <c r="E251" s="156"/>
      <c r="BA251" s="77"/>
    </row>
    <row r="252" spans="1:53" s="31" customFormat="1">
      <c r="A252" s="157"/>
      <c r="B252" s="159"/>
      <c r="C252" s="158"/>
      <c r="D252" s="156"/>
      <c r="E252" s="156"/>
      <c r="BA252" s="77"/>
    </row>
    <row r="253" spans="1:53" s="31" customFormat="1">
      <c r="A253" s="157"/>
      <c r="B253" s="159"/>
      <c r="C253" s="158"/>
      <c r="D253" s="156"/>
      <c r="E253" s="156"/>
      <c r="BA253" s="77"/>
    </row>
    <row r="254" spans="1:53" s="31" customFormat="1">
      <c r="A254" s="157"/>
      <c r="B254" s="159"/>
      <c r="C254" s="158"/>
      <c r="D254" s="156"/>
      <c r="E254" s="156"/>
      <c r="BA254" s="77"/>
    </row>
    <row r="255" spans="1:53" s="31" customFormat="1">
      <c r="A255" s="157"/>
      <c r="B255" s="159"/>
      <c r="C255" s="158"/>
      <c r="D255" s="156"/>
      <c r="E255" s="156"/>
      <c r="BA255" s="77"/>
    </row>
    <row r="256" spans="1:53" s="31" customFormat="1">
      <c r="A256" s="157"/>
      <c r="B256" s="159"/>
      <c r="C256" s="158"/>
      <c r="D256" s="156"/>
      <c r="E256" s="156"/>
      <c r="BA256" s="77"/>
    </row>
    <row r="257" spans="1:53" s="31" customFormat="1">
      <c r="A257" s="157"/>
      <c r="B257" s="159"/>
      <c r="C257" s="158"/>
      <c r="D257" s="156"/>
      <c r="E257" s="156"/>
      <c r="BA257" s="77"/>
    </row>
    <row r="258" spans="1:53" s="31" customFormat="1">
      <c r="A258" s="157"/>
      <c r="B258" s="159"/>
      <c r="C258" s="158"/>
      <c r="D258" s="156"/>
      <c r="E258" s="156"/>
      <c r="BA258" s="77"/>
    </row>
    <row r="259" spans="1:53" s="31" customFormat="1">
      <c r="A259" s="157"/>
      <c r="B259" s="159"/>
      <c r="C259" s="158"/>
      <c r="D259" s="156"/>
      <c r="E259" s="156"/>
      <c r="BA259" s="77"/>
    </row>
    <row r="260" spans="1:53" s="31" customFormat="1">
      <c r="A260" s="157"/>
      <c r="B260" s="159"/>
      <c r="C260" s="158"/>
      <c r="D260" s="156"/>
      <c r="E260" s="156"/>
      <c r="BA260" s="77"/>
    </row>
    <row r="261" spans="1:53" s="31" customFormat="1">
      <c r="A261" s="157"/>
      <c r="B261" s="159"/>
      <c r="C261" s="158"/>
      <c r="D261" s="156"/>
      <c r="E261" s="156"/>
      <c r="BA261" s="77"/>
    </row>
    <row r="262" spans="1:53" s="31" customFormat="1">
      <c r="A262" s="157"/>
      <c r="B262" s="159"/>
      <c r="C262" s="158"/>
      <c r="D262" s="156"/>
      <c r="E262" s="156"/>
      <c r="BA262" s="77"/>
    </row>
    <row r="263" spans="1:53" s="31" customFormat="1">
      <c r="A263" s="157"/>
      <c r="B263" s="159"/>
      <c r="C263" s="158"/>
      <c r="D263" s="156"/>
      <c r="E263" s="156"/>
      <c r="BA263" s="77"/>
    </row>
    <row r="264" spans="1:53" s="31" customFormat="1">
      <c r="A264" s="157"/>
      <c r="B264" s="159"/>
      <c r="C264" s="158"/>
      <c r="D264" s="156"/>
      <c r="E264" s="156"/>
      <c r="BA264" s="77"/>
    </row>
    <row r="265" spans="1:53" s="31" customFormat="1">
      <c r="A265" s="157"/>
      <c r="B265" s="159"/>
      <c r="C265" s="158"/>
      <c r="D265" s="156"/>
      <c r="E265" s="156"/>
      <c r="BA265" s="77"/>
    </row>
    <row r="266" spans="1:53" s="31" customFormat="1">
      <c r="A266" s="157"/>
      <c r="B266" s="159"/>
      <c r="C266" s="158"/>
      <c r="D266" s="156"/>
      <c r="E266" s="156"/>
      <c r="BA266" s="77"/>
    </row>
    <row r="267" spans="1:53" s="31" customFormat="1">
      <c r="A267" s="157"/>
      <c r="B267" s="159"/>
      <c r="C267" s="158"/>
      <c r="D267" s="156"/>
      <c r="E267" s="156"/>
      <c r="BA267" s="77"/>
    </row>
    <row r="268" spans="1:53" s="31" customFormat="1">
      <c r="A268" s="157"/>
      <c r="B268" s="159"/>
      <c r="C268" s="158"/>
      <c r="D268" s="156"/>
      <c r="E268" s="156"/>
      <c r="BA268" s="77"/>
    </row>
    <row r="269" spans="1:53" s="31" customFormat="1">
      <c r="A269" s="157"/>
      <c r="B269" s="159"/>
      <c r="C269" s="158"/>
      <c r="D269" s="156"/>
      <c r="E269" s="156"/>
      <c r="BA269" s="77"/>
    </row>
    <row r="270" spans="1:53" s="31" customFormat="1">
      <c r="A270" s="157"/>
      <c r="B270" s="159"/>
      <c r="C270" s="158"/>
      <c r="D270" s="156"/>
      <c r="E270" s="156"/>
      <c r="BA270" s="77"/>
    </row>
    <row r="271" spans="1:53" s="31" customFormat="1">
      <c r="A271" s="157"/>
      <c r="B271" s="159"/>
      <c r="C271" s="158"/>
      <c r="D271" s="156"/>
      <c r="E271" s="156"/>
      <c r="BA271" s="77"/>
    </row>
    <row r="272" spans="1:53" s="31" customFormat="1">
      <c r="A272" s="157"/>
      <c r="B272" s="159"/>
      <c r="C272" s="158"/>
      <c r="D272" s="156"/>
      <c r="E272" s="156"/>
      <c r="BA272" s="77"/>
    </row>
    <row r="273" spans="1:53" s="31" customFormat="1">
      <c r="A273" s="157"/>
      <c r="B273" s="159"/>
      <c r="C273" s="158"/>
      <c r="D273" s="156"/>
      <c r="E273" s="156"/>
      <c r="BA273" s="77"/>
    </row>
    <row r="274" spans="1:53" s="31" customFormat="1">
      <c r="A274" s="157"/>
      <c r="B274" s="159"/>
      <c r="C274" s="158"/>
      <c r="D274" s="156"/>
      <c r="E274" s="156"/>
      <c r="BA274" s="77"/>
    </row>
    <row r="275" spans="1:53" s="31" customFormat="1">
      <c r="A275" s="157"/>
      <c r="B275" s="159"/>
      <c r="C275" s="158"/>
      <c r="D275" s="156"/>
      <c r="E275" s="156"/>
      <c r="BA275" s="77"/>
    </row>
    <row r="276" spans="1:53" s="31" customFormat="1">
      <c r="A276" s="157"/>
      <c r="B276" s="159"/>
      <c r="C276" s="158"/>
      <c r="D276" s="156"/>
      <c r="E276" s="156"/>
      <c r="BA276" s="77"/>
    </row>
    <row r="277" spans="1:53" s="31" customFormat="1">
      <c r="A277" s="157"/>
      <c r="B277" s="159"/>
      <c r="C277" s="158"/>
      <c r="D277" s="156"/>
      <c r="E277" s="156"/>
      <c r="BA277" s="77"/>
    </row>
    <row r="278" spans="1:53" s="31" customFormat="1">
      <c r="A278" s="157"/>
      <c r="B278" s="159"/>
      <c r="C278" s="158"/>
      <c r="D278" s="156"/>
      <c r="E278" s="156"/>
      <c r="BA278" s="77"/>
    </row>
    <row r="279" spans="1:53" s="31" customFormat="1">
      <c r="A279" s="157"/>
      <c r="B279" s="159"/>
      <c r="C279" s="158"/>
      <c r="D279" s="156"/>
      <c r="E279" s="156"/>
      <c r="BA279" s="77"/>
    </row>
    <row r="280" spans="1:53" s="31" customFormat="1">
      <c r="A280" s="157"/>
      <c r="B280" s="159"/>
      <c r="C280" s="158"/>
      <c r="D280" s="156"/>
      <c r="E280" s="156"/>
      <c r="BA280" s="77"/>
    </row>
    <row r="281" spans="1:53" s="31" customFormat="1">
      <c r="A281" s="157"/>
      <c r="B281" s="159"/>
      <c r="C281" s="158"/>
      <c r="D281" s="156"/>
      <c r="E281" s="156"/>
      <c r="BA281" s="77"/>
    </row>
    <row r="282" spans="1:53" s="31" customFormat="1">
      <c r="A282" s="157"/>
      <c r="B282" s="159"/>
      <c r="C282" s="158"/>
      <c r="D282" s="156"/>
      <c r="E282" s="156"/>
      <c r="BA282" s="77"/>
    </row>
    <row r="283" spans="1:53" s="31" customFormat="1">
      <c r="A283" s="157"/>
      <c r="B283" s="159"/>
      <c r="C283" s="158"/>
      <c r="D283" s="156"/>
      <c r="E283" s="156"/>
      <c r="BA283" s="77"/>
    </row>
    <row r="284" spans="1:53" s="31" customFormat="1">
      <c r="A284" s="157"/>
      <c r="B284" s="159"/>
      <c r="C284" s="158"/>
      <c r="D284" s="156"/>
      <c r="E284" s="156"/>
      <c r="BA284" s="77"/>
    </row>
    <row r="285" spans="1:53" s="31" customFormat="1">
      <c r="A285" s="157"/>
      <c r="B285" s="159"/>
      <c r="C285" s="158"/>
      <c r="D285" s="156"/>
      <c r="E285" s="156"/>
      <c r="BA285" s="77"/>
    </row>
    <row r="286" spans="1:53" s="31" customFormat="1">
      <c r="A286" s="157"/>
      <c r="B286" s="159"/>
      <c r="C286" s="158"/>
      <c r="D286" s="156"/>
      <c r="E286" s="156"/>
      <c r="BA286" s="77"/>
    </row>
    <row r="287" spans="1:53" s="31" customFormat="1">
      <c r="A287" s="157"/>
      <c r="B287" s="159"/>
      <c r="C287" s="158"/>
      <c r="D287" s="156"/>
      <c r="E287" s="156"/>
      <c r="BA287" s="77"/>
    </row>
    <row r="288" spans="1:53" s="31" customFormat="1">
      <c r="A288" s="157"/>
      <c r="B288" s="159"/>
      <c r="C288" s="158"/>
      <c r="D288" s="156"/>
      <c r="E288" s="156"/>
      <c r="BA288" s="77"/>
    </row>
    <row r="289" spans="1:53" s="31" customFormat="1">
      <c r="A289" s="157"/>
      <c r="B289" s="159"/>
      <c r="C289" s="158"/>
      <c r="D289" s="156"/>
      <c r="E289" s="156"/>
      <c r="BA289" s="77"/>
    </row>
    <row r="290" spans="1:53" s="31" customFormat="1">
      <c r="A290" s="157"/>
      <c r="B290" s="159"/>
      <c r="C290" s="158"/>
      <c r="D290" s="156"/>
      <c r="E290" s="156"/>
      <c r="BA290" s="77"/>
    </row>
    <row r="291" spans="1:53" s="31" customFormat="1">
      <c r="A291" s="157"/>
      <c r="B291" s="159"/>
      <c r="C291" s="158"/>
      <c r="D291" s="156"/>
      <c r="E291" s="156"/>
      <c r="BA291" s="77"/>
    </row>
    <row r="292" spans="1:53" s="31" customFormat="1">
      <c r="A292" s="157"/>
      <c r="B292" s="159"/>
      <c r="C292" s="158"/>
      <c r="D292" s="156"/>
      <c r="E292" s="156"/>
      <c r="BA292" s="77"/>
    </row>
    <row r="293" spans="1:53" s="31" customFormat="1">
      <c r="A293" s="157"/>
      <c r="B293" s="159"/>
      <c r="C293" s="158"/>
      <c r="D293" s="156"/>
      <c r="E293" s="156"/>
      <c r="BA293" s="77"/>
    </row>
    <row r="294" spans="1:53" s="31" customFormat="1">
      <c r="A294" s="157"/>
      <c r="B294" s="159"/>
      <c r="C294" s="158"/>
      <c r="D294" s="156"/>
      <c r="E294" s="156"/>
      <c r="BA294" s="77"/>
    </row>
    <row r="295" spans="1:53" s="31" customFormat="1">
      <c r="A295" s="157"/>
      <c r="B295" s="159"/>
      <c r="C295" s="158"/>
      <c r="D295" s="156"/>
      <c r="E295" s="156"/>
      <c r="BA295" s="77"/>
    </row>
    <row r="296" spans="1:53" s="31" customFormat="1">
      <c r="A296" s="157"/>
      <c r="B296" s="159"/>
      <c r="C296" s="158"/>
      <c r="D296" s="156"/>
      <c r="E296" s="156"/>
      <c r="BA296" s="77"/>
    </row>
    <row r="297" spans="1:53" s="31" customFormat="1">
      <c r="A297" s="157"/>
      <c r="B297" s="159"/>
      <c r="C297" s="158"/>
      <c r="D297" s="156"/>
      <c r="E297" s="156"/>
      <c r="BA297" s="77"/>
    </row>
    <row r="298" spans="1:53" s="31" customFormat="1">
      <c r="A298" s="157"/>
      <c r="B298" s="159"/>
      <c r="C298" s="158"/>
      <c r="D298" s="156"/>
      <c r="E298" s="156"/>
      <c r="BA298" s="77"/>
    </row>
    <row r="299" spans="1:53" s="31" customFormat="1">
      <c r="A299" s="157"/>
      <c r="B299" s="159"/>
      <c r="C299" s="158"/>
      <c r="D299" s="156"/>
      <c r="E299" s="156"/>
      <c r="BA299" s="77"/>
    </row>
    <row r="300" spans="1:53" s="31" customFormat="1">
      <c r="A300" s="157"/>
      <c r="B300" s="159"/>
      <c r="C300" s="158"/>
      <c r="D300" s="156"/>
      <c r="E300" s="156"/>
      <c r="BA300" s="77"/>
    </row>
    <row r="301" spans="1:53" s="31" customFormat="1">
      <c r="A301" s="157"/>
      <c r="B301" s="159"/>
      <c r="C301" s="158"/>
      <c r="D301" s="156"/>
      <c r="E301" s="156"/>
      <c r="BA301" s="77"/>
    </row>
    <row r="302" spans="1:53" s="31" customFormat="1">
      <c r="A302" s="157"/>
      <c r="B302" s="159"/>
      <c r="C302" s="158"/>
      <c r="D302" s="156"/>
      <c r="E302" s="156"/>
      <c r="BA302" s="77"/>
    </row>
    <row r="303" spans="1:53" s="31" customFormat="1">
      <c r="A303" s="157"/>
      <c r="B303" s="159"/>
      <c r="C303" s="158"/>
      <c r="D303" s="156"/>
      <c r="E303" s="156"/>
      <c r="BA303" s="77"/>
    </row>
    <row r="304" spans="1:53" s="31" customFormat="1">
      <c r="A304" s="157"/>
      <c r="B304" s="159"/>
      <c r="C304" s="158"/>
      <c r="D304" s="156"/>
      <c r="E304" s="156"/>
      <c r="BA304" s="77"/>
    </row>
    <row r="305" spans="1:53" s="31" customFormat="1">
      <c r="A305" s="157"/>
      <c r="B305" s="159"/>
      <c r="C305" s="158"/>
      <c r="D305" s="156"/>
      <c r="E305" s="156"/>
      <c r="BA305" s="77"/>
    </row>
    <row r="306" spans="1:53" s="31" customFormat="1">
      <c r="A306" s="157"/>
      <c r="B306" s="159"/>
      <c r="C306" s="158"/>
      <c r="D306" s="156"/>
      <c r="E306" s="156"/>
      <c r="BA306" s="77"/>
    </row>
    <row r="307" spans="1:53" s="31" customFormat="1">
      <c r="A307" s="157"/>
      <c r="B307" s="159"/>
      <c r="C307" s="158"/>
      <c r="D307" s="156"/>
      <c r="E307" s="156"/>
      <c r="BA307" s="77"/>
    </row>
    <row r="308" spans="1:53" s="31" customFormat="1">
      <c r="A308" s="157"/>
      <c r="B308" s="159"/>
      <c r="C308" s="158"/>
      <c r="D308" s="156"/>
      <c r="E308" s="156"/>
      <c r="BA308" s="77"/>
    </row>
    <row r="309" spans="1:53" s="31" customFormat="1">
      <c r="A309" s="157"/>
      <c r="B309" s="159"/>
      <c r="C309" s="158"/>
      <c r="D309" s="156"/>
      <c r="E309" s="156"/>
      <c r="BA309" s="77"/>
    </row>
    <row r="310" spans="1:53" s="31" customFormat="1">
      <c r="A310" s="157"/>
      <c r="B310" s="159"/>
      <c r="C310" s="158"/>
      <c r="D310" s="156"/>
      <c r="E310" s="156"/>
      <c r="BA310" s="77"/>
    </row>
    <row r="311" spans="1:53" s="31" customFormat="1">
      <c r="A311" s="157"/>
      <c r="B311" s="159"/>
      <c r="C311" s="158"/>
      <c r="D311" s="156"/>
      <c r="E311" s="156"/>
      <c r="BA311" s="77"/>
    </row>
    <row r="312" spans="1:53" s="31" customFormat="1">
      <c r="A312" s="157"/>
      <c r="B312" s="159"/>
      <c r="C312" s="158"/>
      <c r="D312" s="156"/>
      <c r="E312" s="156"/>
      <c r="BA312" s="77"/>
    </row>
    <row r="313" spans="1:53" s="31" customFormat="1">
      <c r="A313" s="157"/>
      <c r="B313" s="159"/>
      <c r="C313" s="158"/>
      <c r="D313" s="156"/>
      <c r="E313" s="156"/>
      <c r="BA313" s="77"/>
    </row>
    <row r="314" spans="1:53" s="31" customFormat="1">
      <c r="A314" s="157"/>
      <c r="B314" s="159"/>
      <c r="C314" s="158"/>
      <c r="D314" s="156"/>
      <c r="E314" s="156"/>
      <c r="BA314" s="77"/>
    </row>
    <row r="315" spans="1:53" s="31" customFormat="1">
      <c r="A315" s="157"/>
      <c r="B315" s="159"/>
      <c r="C315" s="158"/>
      <c r="D315" s="156"/>
      <c r="E315" s="156"/>
      <c r="BA315" s="77"/>
    </row>
    <row r="316" spans="1:53" s="31" customFormat="1">
      <c r="A316" s="157"/>
      <c r="B316" s="159"/>
      <c r="C316" s="158"/>
      <c r="D316" s="156"/>
      <c r="E316" s="156"/>
      <c r="BA316" s="77"/>
    </row>
    <row r="317" spans="1:53" s="31" customFormat="1">
      <c r="A317" s="157"/>
      <c r="B317" s="118"/>
      <c r="C317" s="148"/>
      <c r="D317" s="77"/>
      <c r="E317" s="77"/>
      <c r="BA317" s="77"/>
    </row>
    <row r="318" spans="1:53" s="31" customFormat="1">
      <c r="A318" s="157"/>
      <c r="B318" s="118"/>
      <c r="C318" s="148"/>
      <c r="D318" s="77"/>
      <c r="E318" s="77"/>
      <c r="BA318" s="77"/>
    </row>
    <row r="319" spans="1:53" s="31" customFormat="1">
      <c r="A319" s="157"/>
      <c r="B319" s="118"/>
      <c r="C319" s="148"/>
      <c r="D319" s="77"/>
      <c r="E319" s="77"/>
      <c r="BA319" s="77"/>
    </row>
    <row r="320" spans="1:53" s="31" customFormat="1">
      <c r="A320" s="157"/>
      <c r="B320" s="118"/>
      <c r="C320" s="148"/>
      <c r="D320" s="77"/>
      <c r="E320" s="77"/>
      <c r="BA320" s="77"/>
    </row>
    <row r="321" spans="1:53" s="31" customFormat="1">
      <c r="A321" s="157"/>
      <c r="B321" s="77"/>
      <c r="C321" s="77"/>
      <c r="D321" s="77"/>
      <c r="E321" s="77"/>
      <c r="BA321" s="77"/>
    </row>
    <row r="322" spans="1:53" s="31" customFormat="1">
      <c r="A322" s="157"/>
      <c r="B322" s="77"/>
      <c r="C322" s="77"/>
      <c r="D322" s="77"/>
      <c r="E322" s="77"/>
      <c r="BA322" s="77"/>
    </row>
    <row r="323" spans="1:53" s="31" customFormat="1">
      <c r="A323" s="157"/>
      <c r="B323" s="77"/>
      <c r="C323" s="77"/>
      <c r="D323" s="77"/>
      <c r="E323" s="77"/>
      <c r="BA323" s="77"/>
    </row>
    <row r="324" spans="1:53" s="31" customFormat="1">
      <c r="A324" s="157"/>
      <c r="B324" s="77"/>
      <c r="C324" s="77"/>
      <c r="D324" s="77"/>
      <c r="E324" s="77"/>
      <c r="BA324" s="77"/>
    </row>
    <row r="325" spans="1:53" s="31" customFormat="1">
      <c r="A325" s="157"/>
      <c r="B325" s="77"/>
      <c r="C325" s="77"/>
      <c r="D325" s="77"/>
      <c r="E325" s="77"/>
      <c r="BA325" s="77"/>
    </row>
    <row r="326" spans="1:53" s="31" customFormat="1">
      <c r="A326" s="157"/>
      <c r="B326" s="77"/>
      <c r="C326" s="77"/>
      <c r="D326" s="77"/>
      <c r="E326" s="77"/>
      <c r="BA326" s="77"/>
    </row>
    <row r="327" spans="1:53" s="31" customFormat="1">
      <c r="A327" s="157"/>
      <c r="B327" s="77"/>
      <c r="C327" s="77"/>
      <c r="D327" s="77"/>
      <c r="E327" s="77"/>
      <c r="BA327" s="77"/>
    </row>
    <row r="328" spans="1:53" s="31" customFormat="1">
      <c r="A328" s="157"/>
      <c r="B328" s="77"/>
      <c r="C328" s="77"/>
      <c r="D328" s="77"/>
      <c r="E328" s="77"/>
      <c r="BA328" s="77"/>
    </row>
    <row r="329" spans="1:53" s="31" customFormat="1">
      <c r="A329" s="157"/>
      <c r="B329" s="77"/>
      <c r="C329" s="77"/>
      <c r="D329" s="77"/>
      <c r="E329" s="77"/>
      <c r="BA329" s="77"/>
    </row>
    <row r="330" spans="1:53" s="31" customFormat="1">
      <c r="A330" s="157"/>
      <c r="B330" s="77"/>
      <c r="C330" s="77"/>
      <c r="D330" s="77"/>
      <c r="E330" s="77"/>
      <c r="BA330" s="77"/>
    </row>
    <row r="331" spans="1:53" s="31" customFormat="1">
      <c r="A331" s="157"/>
      <c r="B331" s="77"/>
      <c r="C331" s="77"/>
      <c r="D331" s="77"/>
      <c r="E331" s="77"/>
      <c r="BA331" s="77"/>
    </row>
    <row r="332" spans="1:53" s="31" customFormat="1">
      <c r="A332" s="157"/>
      <c r="B332" s="77"/>
      <c r="C332" s="77"/>
      <c r="D332" s="77"/>
      <c r="E332" s="77"/>
      <c r="BA332" s="77"/>
    </row>
    <row r="333" spans="1:53" s="31" customFormat="1">
      <c r="A333" s="157"/>
      <c r="B333" s="77"/>
      <c r="C333" s="77"/>
      <c r="D333" s="77"/>
      <c r="E333" s="77"/>
      <c r="BA333" s="77"/>
    </row>
    <row r="334" spans="1:53" s="31" customFormat="1">
      <c r="A334" s="157"/>
      <c r="B334" s="77"/>
      <c r="C334" s="77"/>
      <c r="D334" s="77"/>
      <c r="E334" s="77"/>
      <c r="BA334" s="77"/>
    </row>
    <row r="335" spans="1:53" s="31" customFormat="1">
      <c r="A335" s="157"/>
      <c r="B335" s="77"/>
      <c r="C335" s="77"/>
      <c r="D335" s="77"/>
      <c r="E335" s="77"/>
      <c r="BA335" s="77"/>
    </row>
    <row r="336" spans="1:53" s="31" customFormat="1">
      <c r="A336" s="157"/>
      <c r="B336" s="77"/>
      <c r="C336" s="77"/>
      <c r="D336" s="77"/>
      <c r="E336" s="77"/>
      <c r="BA336" s="77"/>
    </row>
    <row r="337" spans="1:53" s="31" customFormat="1">
      <c r="A337" s="157"/>
      <c r="B337" s="77"/>
      <c r="C337" s="77"/>
      <c r="D337" s="77"/>
      <c r="E337" s="77"/>
      <c r="BA337" s="77"/>
    </row>
    <row r="338" spans="1:53" s="31" customFormat="1">
      <c r="A338" s="157"/>
      <c r="B338" s="77"/>
      <c r="C338" s="77"/>
      <c r="D338" s="77"/>
      <c r="E338" s="77"/>
      <c r="BA338" s="77"/>
    </row>
    <row r="339" spans="1:53" s="31" customFormat="1">
      <c r="A339" s="157"/>
      <c r="B339" s="77"/>
      <c r="C339" s="77"/>
      <c r="D339" s="77"/>
      <c r="E339" s="77"/>
      <c r="BA339" s="77"/>
    </row>
    <row r="340" spans="1:53" s="31" customFormat="1">
      <c r="A340" s="157"/>
      <c r="B340" s="77"/>
      <c r="C340" s="77"/>
      <c r="D340" s="77"/>
      <c r="E340" s="77"/>
      <c r="BA340" s="77"/>
    </row>
    <row r="341" spans="1:53" s="31" customFormat="1">
      <c r="A341" s="157"/>
      <c r="B341" s="77"/>
      <c r="C341" s="77"/>
      <c r="D341" s="77"/>
      <c r="E341" s="77"/>
      <c r="BA341" s="77"/>
    </row>
    <row r="342" spans="1:53" s="31" customFormat="1">
      <c r="A342" s="157"/>
      <c r="B342" s="77"/>
      <c r="C342" s="77"/>
      <c r="D342" s="77"/>
      <c r="E342" s="77"/>
      <c r="BA342" s="77"/>
    </row>
    <row r="343" spans="1:53" s="31" customFormat="1">
      <c r="A343" s="157"/>
      <c r="B343" s="77"/>
      <c r="C343" s="77"/>
      <c r="D343" s="77"/>
      <c r="E343" s="77"/>
      <c r="BA343" s="77"/>
    </row>
    <row r="344" spans="1:53" s="31" customFormat="1">
      <c r="A344" s="157"/>
      <c r="B344" s="77"/>
      <c r="C344" s="77"/>
      <c r="D344" s="77"/>
      <c r="E344" s="77"/>
      <c r="BA344" s="77"/>
    </row>
    <row r="345" spans="1:53" s="31" customFormat="1">
      <c r="A345" s="157"/>
      <c r="B345" s="77"/>
      <c r="C345" s="77"/>
      <c r="D345" s="77"/>
      <c r="E345" s="77"/>
      <c r="BA345" s="77"/>
    </row>
    <row r="346" spans="1:53" s="31" customFormat="1">
      <c r="A346" s="157"/>
      <c r="B346" s="77"/>
      <c r="C346" s="77"/>
      <c r="D346" s="77"/>
      <c r="E346" s="77"/>
      <c r="BA346" s="77"/>
    </row>
    <row r="347" spans="1:53" s="31" customFormat="1">
      <c r="A347" s="157"/>
      <c r="B347" s="77"/>
      <c r="C347" s="77"/>
      <c r="D347" s="77"/>
      <c r="E347" s="77"/>
      <c r="BA347" s="77"/>
    </row>
    <row r="348" spans="1:53" s="31" customFormat="1">
      <c r="A348" s="157"/>
      <c r="B348" s="77"/>
      <c r="C348" s="77"/>
      <c r="D348" s="77"/>
      <c r="E348" s="77"/>
      <c r="BA348" s="77"/>
    </row>
    <row r="349" spans="1:53" s="31" customFormat="1">
      <c r="A349" s="157"/>
      <c r="B349" s="77"/>
      <c r="C349" s="77"/>
      <c r="D349" s="77"/>
      <c r="E349" s="77"/>
      <c r="BA349" s="77"/>
    </row>
    <row r="350" spans="1:53" s="31" customFormat="1">
      <c r="A350" s="157"/>
      <c r="B350" s="77"/>
      <c r="C350" s="77"/>
      <c r="D350" s="77"/>
      <c r="E350" s="77"/>
      <c r="BA350" s="77"/>
    </row>
    <row r="351" spans="1:53" s="31" customFormat="1">
      <c r="A351" s="157"/>
      <c r="B351" s="77"/>
      <c r="C351" s="77"/>
      <c r="D351" s="77"/>
      <c r="E351" s="77"/>
      <c r="BA351" s="77"/>
    </row>
    <row r="352" spans="1:53" s="31" customFormat="1">
      <c r="A352" s="157"/>
      <c r="B352" s="77"/>
      <c r="C352" s="77"/>
      <c r="D352" s="77"/>
      <c r="E352" s="77"/>
      <c r="BA352" s="77"/>
    </row>
    <row r="353" spans="1:53" s="31" customFormat="1">
      <c r="A353" s="157"/>
      <c r="B353" s="77"/>
      <c r="C353" s="77"/>
      <c r="D353" s="77"/>
      <c r="E353" s="77"/>
      <c r="BA353" s="77"/>
    </row>
    <row r="354" spans="1:53" s="31" customFormat="1">
      <c r="A354" s="157"/>
      <c r="B354" s="77"/>
      <c r="C354" s="77"/>
      <c r="D354" s="77"/>
      <c r="E354" s="77"/>
      <c r="BA354" s="77"/>
    </row>
    <row r="355" spans="1:53" s="31" customFormat="1">
      <c r="A355" s="157"/>
      <c r="B355" s="77"/>
      <c r="C355" s="77"/>
      <c r="D355" s="77"/>
      <c r="E355" s="77"/>
      <c r="BA355" s="77"/>
    </row>
    <row r="356" spans="1:53" s="31" customFormat="1">
      <c r="A356" s="157"/>
      <c r="B356" s="77"/>
      <c r="C356" s="77"/>
      <c r="D356" s="77"/>
      <c r="E356" s="77"/>
      <c r="BA356" s="77"/>
    </row>
    <row r="357" spans="1:53" s="31" customFormat="1">
      <c r="A357" s="157"/>
      <c r="B357" s="77"/>
      <c r="C357" s="77"/>
      <c r="D357" s="77"/>
      <c r="E357" s="77"/>
      <c r="BA357" s="77"/>
    </row>
    <row r="358" spans="1:53" s="31" customFormat="1">
      <c r="A358" s="157"/>
      <c r="B358" s="77"/>
      <c r="C358" s="77"/>
      <c r="D358" s="77"/>
      <c r="E358" s="77"/>
      <c r="BA358" s="77"/>
    </row>
    <row r="359" spans="1:53" s="31" customFormat="1">
      <c r="A359" s="157"/>
      <c r="B359" s="77"/>
      <c r="C359" s="77"/>
      <c r="D359" s="77"/>
      <c r="E359" s="77"/>
      <c r="BA359" s="77"/>
    </row>
    <row r="360" spans="1:53" s="31" customFormat="1">
      <c r="A360" s="157"/>
      <c r="B360" s="77"/>
      <c r="C360" s="77"/>
      <c r="D360" s="77"/>
      <c r="E360" s="77"/>
      <c r="BA360" s="77"/>
    </row>
    <row r="361" spans="1:53" s="31" customFormat="1">
      <c r="A361" s="157"/>
      <c r="B361" s="77"/>
      <c r="C361" s="77"/>
      <c r="D361" s="77"/>
      <c r="E361" s="77"/>
      <c r="BA361" s="77"/>
    </row>
    <row r="362" spans="1:53" s="31" customFormat="1">
      <c r="A362" s="157"/>
      <c r="B362" s="77"/>
      <c r="C362" s="77"/>
      <c r="D362" s="77"/>
      <c r="E362" s="77"/>
      <c r="BA362" s="77"/>
    </row>
    <row r="363" spans="1:53" s="31" customFormat="1">
      <c r="A363" s="157"/>
      <c r="B363" s="77"/>
      <c r="C363" s="77"/>
      <c r="D363" s="77"/>
      <c r="E363" s="77"/>
      <c r="BA363" s="77"/>
    </row>
    <row r="364" spans="1:53" s="31" customFormat="1">
      <c r="A364" s="157"/>
      <c r="B364" s="77"/>
      <c r="C364" s="77"/>
      <c r="D364" s="77"/>
      <c r="E364" s="77"/>
      <c r="BA364" s="77"/>
    </row>
    <row r="365" spans="1:53" s="31" customFormat="1">
      <c r="A365" s="157"/>
      <c r="B365" s="77"/>
      <c r="C365" s="77"/>
      <c r="D365" s="77"/>
      <c r="E365" s="77"/>
      <c r="BA365" s="77"/>
    </row>
    <row r="366" spans="1:53" s="31" customFormat="1">
      <c r="A366" s="157"/>
      <c r="B366" s="77"/>
      <c r="C366" s="77"/>
      <c r="D366" s="77"/>
      <c r="E366" s="77"/>
      <c r="BA366" s="77"/>
    </row>
    <row r="367" spans="1:53" s="31" customFormat="1">
      <c r="A367" s="157"/>
      <c r="B367" s="77"/>
      <c r="C367" s="77"/>
      <c r="D367" s="77"/>
      <c r="E367" s="77"/>
      <c r="BA367" s="77"/>
    </row>
    <row r="368" spans="1:53" s="31" customFormat="1">
      <c r="A368" s="157"/>
      <c r="B368" s="77"/>
      <c r="C368" s="77"/>
      <c r="D368" s="77"/>
      <c r="E368" s="77"/>
      <c r="BA368" s="77"/>
    </row>
    <row r="369" spans="1:53" s="31" customFormat="1">
      <c r="A369" s="157"/>
      <c r="B369" s="77"/>
      <c r="C369" s="77"/>
      <c r="D369" s="77"/>
      <c r="E369" s="77"/>
      <c r="BA369" s="77"/>
    </row>
    <row r="370" spans="1:53" s="31" customFormat="1">
      <c r="A370" s="157"/>
      <c r="B370" s="77"/>
      <c r="C370" s="77"/>
      <c r="D370" s="77"/>
      <c r="E370" s="77"/>
      <c r="BA370" s="77"/>
    </row>
    <row r="371" spans="1:53" s="31" customFormat="1">
      <c r="A371" s="157"/>
      <c r="B371" s="77"/>
      <c r="C371" s="77"/>
      <c r="D371" s="77"/>
      <c r="E371" s="77"/>
      <c r="BA371" s="77"/>
    </row>
    <row r="372" spans="1:53" s="31" customFormat="1">
      <c r="A372" s="157"/>
      <c r="B372" s="77"/>
      <c r="C372" s="77"/>
      <c r="D372" s="77"/>
      <c r="E372" s="77"/>
      <c r="BA372" s="77"/>
    </row>
    <row r="373" spans="1:53" s="31" customFormat="1">
      <c r="A373" s="157"/>
      <c r="B373" s="77"/>
      <c r="C373" s="77"/>
      <c r="D373" s="77"/>
      <c r="E373" s="77"/>
      <c r="BA373" s="77"/>
    </row>
    <row r="374" spans="1:53" s="31" customFormat="1">
      <c r="A374" s="157"/>
      <c r="B374" s="77"/>
      <c r="C374" s="77"/>
      <c r="D374" s="77"/>
      <c r="E374" s="77"/>
      <c r="BA374" s="77"/>
    </row>
    <row r="375" spans="1:53" s="31" customFormat="1">
      <c r="A375" s="157"/>
      <c r="B375" s="77"/>
      <c r="C375" s="77"/>
      <c r="D375" s="77"/>
      <c r="E375" s="77"/>
      <c r="BA375" s="77"/>
    </row>
    <row r="376" spans="1:53" s="31" customFormat="1">
      <c r="A376" s="157"/>
      <c r="B376" s="77"/>
      <c r="C376" s="77"/>
      <c r="D376" s="77"/>
      <c r="E376" s="77"/>
      <c r="BA376" s="77"/>
    </row>
    <row r="377" spans="1:53" s="31" customFormat="1">
      <c r="A377" s="157"/>
      <c r="B377" s="77"/>
      <c r="C377" s="77"/>
      <c r="D377" s="77"/>
      <c r="E377" s="77"/>
      <c r="BA377" s="77"/>
    </row>
    <row r="378" spans="1:53" s="31" customFormat="1">
      <c r="A378" s="157"/>
      <c r="B378" s="77"/>
      <c r="C378" s="77"/>
      <c r="D378" s="77"/>
      <c r="E378" s="77"/>
      <c r="BA378" s="77"/>
    </row>
    <row r="379" spans="1:53" s="31" customFormat="1">
      <c r="A379" s="157"/>
      <c r="B379" s="77"/>
      <c r="C379" s="77"/>
      <c r="D379" s="77"/>
      <c r="E379" s="77"/>
      <c r="BA379" s="77"/>
    </row>
    <row r="380" spans="1:53" s="31" customFormat="1">
      <c r="A380" s="157"/>
      <c r="B380" s="77"/>
      <c r="C380" s="77"/>
      <c r="D380" s="77"/>
      <c r="E380" s="77"/>
      <c r="BA380" s="77"/>
    </row>
    <row r="381" spans="1:53" s="31" customFormat="1">
      <c r="A381" s="157"/>
      <c r="B381" s="77"/>
      <c r="C381" s="77"/>
      <c r="D381" s="77"/>
      <c r="E381" s="77"/>
      <c r="BA381" s="77"/>
    </row>
    <row r="382" spans="1:53" s="31" customFormat="1">
      <c r="A382" s="157"/>
      <c r="B382" s="77"/>
      <c r="C382" s="77"/>
      <c r="D382" s="77"/>
      <c r="E382" s="77"/>
      <c r="BA382" s="77"/>
    </row>
    <row r="383" spans="1:53" s="31" customFormat="1">
      <c r="A383" s="157"/>
      <c r="B383" s="77"/>
      <c r="C383" s="77"/>
      <c r="D383" s="77"/>
      <c r="E383" s="77"/>
      <c r="BA383" s="77"/>
    </row>
    <row r="384" spans="1:53" s="31" customFormat="1">
      <c r="A384" s="157"/>
      <c r="B384" s="77"/>
      <c r="C384" s="77"/>
      <c r="D384" s="77"/>
      <c r="E384" s="77"/>
      <c r="BA384" s="77"/>
    </row>
    <row r="385" spans="1:53" s="31" customFormat="1">
      <c r="A385" s="157"/>
      <c r="B385" s="77"/>
      <c r="C385" s="77"/>
      <c r="D385" s="77"/>
      <c r="E385" s="77"/>
      <c r="BA385" s="77"/>
    </row>
    <row r="386" spans="1:53" s="31" customFormat="1">
      <c r="A386" s="157"/>
      <c r="B386" s="77"/>
      <c r="C386" s="77"/>
      <c r="D386" s="77"/>
      <c r="E386" s="77"/>
      <c r="BA386" s="77"/>
    </row>
    <row r="387" spans="1:53" s="31" customFormat="1">
      <c r="A387" s="157"/>
      <c r="B387" s="77"/>
      <c r="C387" s="77"/>
      <c r="D387" s="77"/>
      <c r="E387" s="77"/>
      <c r="BA387" s="77"/>
    </row>
    <row r="388" spans="1:53" s="31" customFormat="1">
      <c r="A388" s="157"/>
      <c r="B388" s="77"/>
      <c r="C388" s="77"/>
      <c r="D388" s="77"/>
      <c r="E388" s="77"/>
      <c r="BA388" s="77"/>
    </row>
    <row r="389" spans="1:53" s="31" customFormat="1">
      <c r="A389" s="157"/>
      <c r="B389" s="77"/>
      <c r="C389" s="77"/>
      <c r="D389" s="77"/>
      <c r="E389" s="77"/>
      <c r="BA389" s="77"/>
    </row>
    <row r="390" spans="1:53" s="31" customFormat="1">
      <c r="A390" s="157"/>
      <c r="B390" s="77"/>
      <c r="C390" s="77"/>
      <c r="D390" s="77"/>
      <c r="E390" s="77"/>
      <c r="BA390" s="77"/>
    </row>
    <row r="391" spans="1:53" s="31" customFormat="1">
      <c r="A391" s="157"/>
      <c r="B391" s="77"/>
      <c r="C391" s="77"/>
      <c r="D391" s="77"/>
      <c r="E391" s="77"/>
      <c r="BA391" s="77"/>
    </row>
    <row r="392" spans="1:53" s="31" customFormat="1">
      <c r="A392" s="157"/>
      <c r="B392" s="77"/>
      <c r="C392" s="77"/>
      <c r="D392" s="77"/>
      <c r="E392" s="77"/>
      <c r="BA392" s="77"/>
    </row>
    <row r="393" spans="1:53" s="31" customFormat="1">
      <c r="A393" s="157"/>
      <c r="B393" s="77"/>
      <c r="C393" s="77"/>
      <c r="D393" s="77"/>
      <c r="E393" s="77"/>
      <c r="BA393" s="77"/>
    </row>
    <row r="394" spans="1:53" s="31" customFormat="1">
      <c r="A394" s="157"/>
      <c r="B394" s="77"/>
      <c r="C394" s="77"/>
      <c r="D394" s="77"/>
      <c r="E394" s="77"/>
      <c r="BA394" s="77"/>
    </row>
    <row r="395" spans="1:53" s="31" customFormat="1">
      <c r="A395" s="157"/>
      <c r="B395" s="77"/>
      <c r="C395" s="77"/>
      <c r="D395" s="77"/>
      <c r="E395" s="77"/>
      <c r="BA395" s="77"/>
    </row>
    <row r="396" spans="1:53" s="31" customFormat="1">
      <c r="A396" s="157"/>
      <c r="B396" s="77"/>
      <c r="C396" s="77"/>
      <c r="D396" s="77"/>
      <c r="E396" s="77"/>
      <c r="BA396" s="77"/>
    </row>
    <row r="397" spans="1:53" s="31" customFormat="1">
      <c r="A397" s="157"/>
      <c r="B397" s="77"/>
      <c r="C397" s="77"/>
      <c r="D397" s="77"/>
      <c r="E397" s="77"/>
      <c r="BA397" s="77"/>
    </row>
    <row r="398" spans="1:53" s="31" customFormat="1">
      <c r="A398" s="157"/>
      <c r="B398" s="77"/>
      <c r="C398" s="77"/>
      <c r="D398" s="77"/>
      <c r="E398" s="77"/>
      <c r="BA398" s="77"/>
    </row>
    <row r="399" spans="1:53" s="31" customFormat="1">
      <c r="A399" s="157"/>
      <c r="B399" s="77"/>
      <c r="C399" s="77"/>
      <c r="D399" s="77"/>
      <c r="E399" s="77"/>
      <c r="BA399" s="77"/>
    </row>
    <row r="400" spans="1:53" s="31" customFormat="1">
      <c r="A400" s="157"/>
      <c r="B400" s="77"/>
      <c r="C400" s="77"/>
      <c r="D400" s="77"/>
      <c r="E400" s="77"/>
      <c r="BA400" s="77"/>
    </row>
    <row r="401" spans="1:53" s="31" customFormat="1">
      <c r="A401" s="157"/>
      <c r="B401" s="77"/>
      <c r="C401" s="77"/>
      <c r="D401" s="77"/>
      <c r="E401" s="77"/>
      <c r="BA401" s="77"/>
    </row>
    <row r="402" spans="1:53" s="31" customFormat="1">
      <c r="A402" s="157"/>
      <c r="B402" s="77"/>
      <c r="C402" s="77"/>
      <c r="D402" s="77"/>
      <c r="E402" s="77"/>
      <c r="BA402" s="77"/>
    </row>
    <row r="403" spans="1:53" s="31" customFormat="1">
      <c r="A403" s="157"/>
      <c r="B403" s="77"/>
      <c r="C403" s="77"/>
      <c r="D403" s="77"/>
      <c r="E403" s="77"/>
      <c r="BA403" s="77"/>
    </row>
    <row r="404" spans="1:53" s="31" customFormat="1">
      <c r="A404" s="157"/>
      <c r="B404" s="77"/>
      <c r="C404" s="77"/>
      <c r="D404" s="77"/>
      <c r="E404" s="77"/>
      <c r="BA404" s="77"/>
    </row>
    <row r="405" spans="1:53" s="31" customFormat="1">
      <c r="A405" s="157"/>
      <c r="B405" s="77"/>
      <c r="C405" s="77"/>
      <c r="D405" s="77"/>
      <c r="E405" s="77"/>
      <c r="BA405" s="77"/>
    </row>
    <row r="406" spans="1:53" s="31" customFormat="1">
      <c r="A406" s="157"/>
      <c r="B406" s="77"/>
      <c r="C406" s="77"/>
      <c r="D406" s="77"/>
      <c r="E406" s="77"/>
      <c r="BA406" s="77"/>
    </row>
    <row r="407" spans="1:53" s="31" customFormat="1">
      <c r="A407" s="157"/>
      <c r="B407" s="77"/>
      <c r="C407" s="77"/>
      <c r="D407" s="77"/>
      <c r="E407" s="77"/>
      <c r="BA407" s="77"/>
    </row>
    <row r="408" spans="1:53" s="31" customFormat="1">
      <c r="A408" s="157"/>
      <c r="B408" s="77"/>
      <c r="C408" s="77"/>
      <c r="D408" s="77"/>
      <c r="E408" s="77"/>
      <c r="BA408" s="77"/>
    </row>
    <row r="409" spans="1:53" s="31" customFormat="1">
      <c r="A409" s="157"/>
      <c r="B409" s="77"/>
      <c r="C409" s="77"/>
      <c r="D409" s="77"/>
      <c r="E409" s="77"/>
      <c r="BA409" s="77"/>
    </row>
    <row r="410" spans="1:53" s="31" customFormat="1">
      <c r="A410" s="157"/>
      <c r="B410" s="77"/>
      <c r="C410" s="77"/>
      <c r="D410" s="77"/>
      <c r="E410" s="77"/>
      <c r="BA410" s="77"/>
    </row>
    <row r="411" spans="1:53" s="31" customFormat="1">
      <c r="A411" s="157"/>
      <c r="B411" s="77"/>
      <c r="C411" s="77"/>
      <c r="D411" s="77"/>
      <c r="E411" s="77"/>
      <c r="BA411" s="77"/>
    </row>
    <row r="412" spans="1:53" s="31" customFormat="1">
      <c r="A412" s="157"/>
      <c r="B412" s="77"/>
      <c r="C412" s="77"/>
      <c r="D412" s="77"/>
      <c r="E412" s="77"/>
      <c r="BA412" s="77"/>
    </row>
    <row r="413" spans="1:53" s="31" customFormat="1">
      <c r="A413" s="157"/>
      <c r="B413" s="77"/>
      <c r="C413" s="77"/>
      <c r="D413" s="77"/>
      <c r="E413" s="77"/>
      <c r="BA413" s="77"/>
    </row>
    <row r="414" spans="1:53" s="31" customFormat="1">
      <c r="A414" s="157"/>
      <c r="B414" s="77"/>
      <c r="C414" s="77"/>
      <c r="D414" s="77"/>
      <c r="E414" s="77"/>
      <c r="BA414" s="77"/>
    </row>
    <row r="415" spans="1:53" s="31" customFormat="1">
      <c r="A415" s="157"/>
      <c r="B415" s="77"/>
      <c r="C415" s="77"/>
      <c r="D415" s="77"/>
      <c r="E415" s="77"/>
      <c r="BA415" s="77"/>
    </row>
    <row r="416" spans="1:53" s="31" customFormat="1">
      <c r="A416" s="157"/>
      <c r="B416" s="77"/>
      <c r="C416" s="77"/>
      <c r="D416" s="77"/>
      <c r="E416" s="77"/>
      <c r="BA416" s="77"/>
    </row>
    <row r="417" spans="1:53" s="31" customFormat="1">
      <c r="A417" s="157"/>
      <c r="B417" s="77"/>
      <c r="C417" s="77"/>
      <c r="D417" s="77"/>
      <c r="E417" s="77"/>
      <c r="BA417" s="77"/>
    </row>
    <row r="418" spans="1:53" s="31" customFormat="1">
      <c r="A418" s="157"/>
      <c r="B418" s="77"/>
      <c r="C418" s="77"/>
      <c r="D418" s="77"/>
      <c r="E418" s="77"/>
      <c r="BA418" s="77"/>
    </row>
    <row r="419" spans="1:53" s="31" customFormat="1">
      <c r="A419" s="157"/>
      <c r="B419" s="77"/>
      <c r="C419" s="77"/>
      <c r="D419" s="77"/>
      <c r="E419" s="77"/>
      <c r="BA419" s="77"/>
    </row>
    <row r="420" spans="1:53" s="31" customFormat="1">
      <c r="A420" s="157"/>
      <c r="B420" s="77"/>
      <c r="C420" s="77"/>
      <c r="D420" s="77"/>
      <c r="E420" s="77"/>
      <c r="BA420" s="77"/>
    </row>
    <row r="421" spans="1:53" s="31" customFormat="1">
      <c r="A421" s="157"/>
      <c r="B421" s="77"/>
      <c r="C421" s="77"/>
      <c r="D421" s="77"/>
      <c r="E421" s="77"/>
      <c r="BA421" s="77"/>
    </row>
    <row r="422" spans="1:53" s="31" customFormat="1">
      <c r="A422" s="157"/>
      <c r="B422" s="77"/>
      <c r="C422" s="77"/>
      <c r="D422" s="77"/>
      <c r="E422" s="77"/>
      <c r="BA422" s="77"/>
    </row>
    <row r="423" spans="1:53" s="31" customFormat="1">
      <c r="A423" s="157"/>
      <c r="B423" s="77"/>
      <c r="C423" s="77"/>
      <c r="D423" s="77"/>
      <c r="E423" s="77"/>
      <c r="BA423" s="77"/>
    </row>
    <row r="424" spans="1:53" s="31" customFormat="1">
      <c r="A424" s="157"/>
      <c r="B424" s="77"/>
      <c r="C424" s="77"/>
      <c r="D424" s="77"/>
      <c r="E424" s="77"/>
      <c r="BA424" s="77"/>
    </row>
    <row r="425" spans="1:53" s="31" customFormat="1">
      <c r="A425" s="157"/>
      <c r="B425" s="77"/>
      <c r="C425" s="77"/>
      <c r="D425" s="77"/>
      <c r="E425" s="77"/>
      <c r="BA425" s="77"/>
    </row>
    <row r="426" spans="1:53" s="31" customFormat="1">
      <c r="A426" s="157"/>
      <c r="B426" s="77"/>
      <c r="C426" s="77"/>
      <c r="D426" s="77"/>
      <c r="E426" s="77"/>
      <c r="BA426" s="77"/>
    </row>
    <row r="427" spans="1:53" s="31" customFormat="1">
      <c r="A427" s="157"/>
      <c r="B427" s="77"/>
      <c r="C427" s="77"/>
      <c r="D427" s="77"/>
      <c r="E427" s="77"/>
      <c r="BA427" s="77"/>
    </row>
    <row r="428" spans="1:53" s="31" customFormat="1">
      <c r="A428" s="157"/>
      <c r="B428" s="77"/>
      <c r="C428" s="77"/>
      <c r="D428" s="77"/>
      <c r="E428" s="77"/>
      <c r="BA428" s="77"/>
    </row>
    <row r="429" spans="1:53" s="31" customFormat="1">
      <c r="A429" s="157"/>
      <c r="B429" s="77"/>
      <c r="C429" s="77"/>
      <c r="D429" s="77"/>
      <c r="E429" s="77"/>
      <c r="BA429" s="77"/>
    </row>
    <row r="430" spans="1:53" s="31" customFormat="1">
      <c r="A430" s="157"/>
      <c r="B430" s="77"/>
      <c r="C430" s="77"/>
      <c r="D430" s="77"/>
      <c r="E430" s="77"/>
      <c r="BA430" s="77"/>
    </row>
    <row r="431" spans="1:53" s="31" customFormat="1">
      <c r="A431" s="157"/>
      <c r="B431" s="77"/>
      <c r="C431" s="77"/>
      <c r="D431" s="77"/>
      <c r="E431" s="77"/>
      <c r="BA431" s="77"/>
    </row>
    <row r="432" spans="1:53" s="31" customFormat="1">
      <c r="A432" s="157"/>
      <c r="B432" s="77"/>
      <c r="C432" s="77"/>
      <c r="D432" s="77"/>
      <c r="E432" s="77"/>
      <c r="BA432" s="77"/>
    </row>
    <row r="433" spans="1:53" s="31" customFormat="1">
      <c r="A433" s="157"/>
      <c r="B433" s="77"/>
      <c r="C433" s="77"/>
      <c r="D433" s="77"/>
      <c r="E433" s="77"/>
      <c r="BA433" s="77"/>
    </row>
    <row r="434" spans="1:53" s="31" customFormat="1">
      <c r="A434" s="157"/>
      <c r="B434" s="77"/>
      <c r="C434" s="77"/>
      <c r="D434" s="77"/>
      <c r="E434" s="77"/>
      <c r="BA434" s="77"/>
    </row>
    <row r="435" spans="1:53" s="31" customFormat="1">
      <c r="A435" s="157"/>
      <c r="B435" s="77"/>
      <c r="C435" s="77"/>
      <c r="D435" s="77"/>
      <c r="E435" s="77"/>
      <c r="BA435" s="77"/>
    </row>
    <row r="436" spans="1:53" s="31" customFormat="1">
      <c r="A436" s="157"/>
      <c r="B436" s="77"/>
      <c r="C436" s="77"/>
      <c r="D436" s="77"/>
      <c r="E436" s="77"/>
      <c r="BA436" s="77"/>
    </row>
    <row r="437" spans="1:53" s="31" customFormat="1">
      <c r="A437" s="157"/>
      <c r="B437" s="77"/>
      <c r="C437" s="77"/>
      <c r="D437" s="77"/>
      <c r="E437" s="77"/>
      <c r="BA437" s="77"/>
    </row>
    <row r="438" spans="1:53" s="31" customFormat="1">
      <c r="A438" s="157"/>
      <c r="B438" s="77"/>
      <c r="C438" s="77"/>
      <c r="D438" s="77"/>
      <c r="E438" s="77"/>
      <c r="BA438" s="77"/>
    </row>
    <row r="439" spans="1:53" s="31" customFormat="1">
      <c r="A439" s="157"/>
      <c r="B439" s="77"/>
      <c r="C439" s="77"/>
      <c r="D439" s="77"/>
      <c r="E439" s="77"/>
      <c r="BA439" s="77"/>
    </row>
    <row r="440" spans="1:53" s="31" customFormat="1">
      <c r="A440" s="157"/>
      <c r="B440" s="77"/>
      <c r="C440" s="77"/>
      <c r="D440" s="77"/>
      <c r="E440" s="77"/>
      <c r="BA440" s="77"/>
    </row>
    <row r="441" spans="1:53" s="31" customFormat="1">
      <c r="A441" s="157"/>
      <c r="B441" s="77"/>
      <c r="C441" s="77"/>
      <c r="D441" s="77"/>
      <c r="E441" s="77"/>
      <c r="BA441" s="77"/>
    </row>
    <row r="442" spans="1:53" s="31" customFormat="1">
      <c r="A442" s="157"/>
      <c r="B442" s="77"/>
      <c r="C442" s="77"/>
      <c r="D442" s="77"/>
      <c r="E442" s="77"/>
      <c r="BA442" s="77"/>
    </row>
    <row r="443" spans="1:53" s="31" customFormat="1">
      <c r="A443" s="157"/>
      <c r="B443" s="77"/>
      <c r="C443" s="77"/>
      <c r="D443" s="77"/>
      <c r="E443" s="77"/>
      <c r="BA443" s="77"/>
    </row>
    <row r="444" spans="1:53" s="31" customFormat="1">
      <c r="A444" s="157"/>
      <c r="B444" s="77"/>
      <c r="C444" s="77"/>
      <c r="D444" s="77"/>
      <c r="E444" s="77"/>
      <c r="BA444" s="77"/>
    </row>
    <row r="445" spans="1:53" s="31" customFormat="1">
      <c r="A445" s="157"/>
      <c r="B445" s="77"/>
      <c r="C445" s="77"/>
      <c r="D445" s="77"/>
      <c r="E445" s="77"/>
      <c r="BA445" s="77"/>
    </row>
    <row r="446" spans="1:53" s="31" customFormat="1">
      <c r="A446" s="157"/>
      <c r="B446" s="77"/>
      <c r="C446" s="77"/>
      <c r="D446" s="77"/>
      <c r="E446" s="77"/>
      <c r="BA446" s="77"/>
    </row>
    <row r="447" spans="1:53" s="31" customFormat="1">
      <c r="A447" s="157"/>
      <c r="B447" s="77"/>
      <c r="C447" s="77"/>
      <c r="D447" s="77"/>
      <c r="E447" s="77"/>
      <c r="BA447" s="77"/>
    </row>
    <row r="448" spans="1:53" s="31" customFormat="1">
      <c r="A448" s="157"/>
      <c r="B448" s="77"/>
      <c r="C448" s="77"/>
      <c r="D448" s="77"/>
      <c r="E448" s="77"/>
      <c r="BA448" s="77"/>
    </row>
    <row r="449" spans="1:53" s="31" customFormat="1">
      <c r="A449" s="157"/>
      <c r="B449" s="77"/>
      <c r="C449" s="77"/>
      <c r="D449" s="77"/>
      <c r="E449" s="77"/>
      <c r="BA449" s="77"/>
    </row>
    <row r="450" spans="1:53" s="31" customFormat="1">
      <c r="A450" s="157"/>
      <c r="B450" s="77"/>
      <c r="C450" s="77"/>
      <c r="D450" s="77"/>
      <c r="E450" s="77"/>
      <c r="BA450" s="77"/>
    </row>
    <row r="451" spans="1:53" s="31" customFormat="1">
      <c r="A451" s="157"/>
      <c r="B451" s="77"/>
      <c r="C451" s="77"/>
      <c r="D451" s="77"/>
      <c r="E451" s="77"/>
      <c r="BA451" s="77"/>
    </row>
    <row r="452" spans="1:53" s="31" customFormat="1">
      <c r="A452" s="157"/>
      <c r="B452" s="77"/>
      <c r="C452" s="77"/>
      <c r="D452" s="77"/>
      <c r="E452" s="77"/>
      <c r="BA452" s="77"/>
    </row>
    <row r="453" spans="1:53" s="31" customFormat="1">
      <c r="A453" s="157"/>
      <c r="B453" s="77"/>
      <c r="C453" s="77"/>
      <c r="D453" s="77"/>
      <c r="E453" s="77"/>
      <c r="BA453" s="77"/>
    </row>
    <row r="454" spans="1:53" s="31" customFormat="1">
      <c r="A454" s="157"/>
      <c r="B454" s="77"/>
      <c r="C454" s="77"/>
      <c r="D454" s="77"/>
      <c r="E454" s="77"/>
      <c r="BA454" s="77"/>
    </row>
    <row r="455" spans="1:53" s="31" customFormat="1">
      <c r="A455" s="157"/>
      <c r="B455" s="77"/>
      <c r="C455" s="77"/>
      <c r="D455" s="77"/>
      <c r="E455" s="77"/>
      <c r="BA455" s="77"/>
    </row>
    <row r="456" spans="1:53" s="31" customFormat="1">
      <c r="A456" s="157"/>
      <c r="B456" s="77"/>
      <c r="C456" s="77"/>
      <c r="D456" s="77"/>
      <c r="E456" s="77"/>
      <c r="BA456" s="77"/>
    </row>
    <row r="457" spans="1:53" s="31" customFormat="1">
      <c r="A457" s="157"/>
      <c r="B457" s="77"/>
      <c r="C457" s="77"/>
      <c r="D457" s="77"/>
      <c r="E457" s="77"/>
      <c r="BA457" s="77"/>
    </row>
    <row r="458" spans="1:53" s="31" customFormat="1">
      <c r="A458" s="157"/>
      <c r="B458" s="77"/>
      <c r="C458" s="77"/>
      <c r="D458" s="77"/>
      <c r="E458" s="77"/>
      <c r="BA458" s="77"/>
    </row>
    <row r="459" spans="1:53" s="31" customFormat="1">
      <c r="A459" s="157"/>
      <c r="B459" s="77"/>
      <c r="C459" s="77"/>
      <c r="D459" s="77"/>
      <c r="E459" s="77"/>
      <c r="BA459" s="77"/>
    </row>
    <row r="460" spans="1:53" s="31" customFormat="1">
      <c r="A460" s="157"/>
      <c r="B460" s="77"/>
      <c r="C460" s="77"/>
      <c r="D460" s="77"/>
      <c r="E460" s="77"/>
      <c r="BA460" s="77"/>
    </row>
    <row r="461" spans="1:53" s="31" customFormat="1">
      <c r="A461" s="157"/>
      <c r="B461" s="77"/>
      <c r="C461" s="77"/>
      <c r="D461" s="77"/>
      <c r="E461" s="77"/>
      <c r="BA461" s="77"/>
    </row>
    <row r="462" spans="1:53" s="31" customFormat="1">
      <c r="A462" s="157"/>
      <c r="B462" s="77"/>
      <c r="C462" s="77"/>
      <c r="D462" s="77"/>
      <c r="E462" s="77"/>
      <c r="BA462" s="77"/>
    </row>
    <row r="463" spans="1:53" s="31" customFormat="1">
      <c r="A463" s="157"/>
      <c r="B463" s="77"/>
      <c r="C463" s="77"/>
      <c r="D463" s="77"/>
      <c r="E463" s="77"/>
      <c r="BA463" s="77"/>
    </row>
    <row r="464" spans="1:53" s="31" customFormat="1">
      <c r="A464" s="157"/>
      <c r="B464" s="77"/>
      <c r="C464" s="77"/>
      <c r="D464" s="77"/>
      <c r="E464" s="77"/>
      <c r="BA464" s="77"/>
    </row>
    <row r="465" spans="1:53" s="31" customFormat="1">
      <c r="A465" s="157"/>
      <c r="B465" s="77"/>
      <c r="C465" s="77"/>
      <c r="D465" s="77"/>
      <c r="E465" s="77"/>
      <c r="BA465" s="77"/>
    </row>
    <row r="466" spans="1:53" s="31" customFormat="1">
      <c r="A466" s="157"/>
      <c r="B466" s="77"/>
      <c r="C466" s="77"/>
      <c r="D466" s="77"/>
      <c r="E466" s="77"/>
      <c r="BA466" s="77"/>
    </row>
    <row r="467" spans="1:53" s="31" customFormat="1">
      <c r="A467" s="157"/>
      <c r="B467" s="77"/>
      <c r="C467" s="77"/>
      <c r="D467" s="77"/>
      <c r="E467" s="77"/>
      <c r="BA467" s="77"/>
    </row>
    <row r="468" spans="1:53" s="31" customFormat="1">
      <c r="A468" s="157"/>
      <c r="B468" s="77"/>
      <c r="C468" s="77"/>
      <c r="D468" s="77"/>
      <c r="E468" s="77"/>
      <c r="BA468" s="77"/>
    </row>
    <row r="469" spans="1:53" s="31" customFormat="1">
      <c r="A469" s="157"/>
      <c r="B469" s="77"/>
      <c r="C469" s="77"/>
      <c r="D469" s="77"/>
      <c r="E469" s="77"/>
      <c r="BA469" s="77"/>
    </row>
    <row r="470" spans="1:53" s="31" customFormat="1">
      <c r="A470" s="157"/>
      <c r="B470" s="77"/>
      <c r="C470" s="77"/>
      <c r="D470" s="77"/>
      <c r="E470" s="77"/>
      <c r="BA470" s="77"/>
    </row>
    <row r="471" spans="1:53" s="31" customFormat="1">
      <c r="A471" s="157"/>
      <c r="B471" s="77"/>
      <c r="C471" s="77"/>
      <c r="D471" s="77"/>
      <c r="E471" s="77"/>
      <c r="BA471" s="77"/>
    </row>
    <row r="472" spans="1:53" s="31" customFormat="1">
      <c r="A472" s="157"/>
      <c r="B472" s="77"/>
      <c r="C472" s="77"/>
      <c r="D472" s="77"/>
      <c r="E472" s="77"/>
      <c r="BA472" s="77"/>
    </row>
    <row r="473" spans="1:53" s="31" customFormat="1">
      <c r="A473" s="157"/>
      <c r="B473" s="77"/>
      <c r="C473" s="77"/>
      <c r="D473" s="77"/>
      <c r="E473" s="77"/>
      <c r="BA473" s="77"/>
    </row>
    <row r="474" spans="1:53" s="31" customFormat="1">
      <c r="A474" s="157"/>
      <c r="B474" s="77"/>
      <c r="C474" s="77"/>
      <c r="D474" s="77"/>
      <c r="E474" s="77"/>
      <c r="BA474" s="77"/>
    </row>
    <row r="475" spans="1:53" s="31" customFormat="1">
      <c r="A475" s="157"/>
      <c r="B475" s="77"/>
      <c r="C475" s="77"/>
      <c r="D475" s="77"/>
      <c r="E475" s="77"/>
      <c r="BA475" s="77"/>
    </row>
    <row r="476" spans="1:53" s="31" customFormat="1">
      <c r="A476" s="157"/>
      <c r="B476" s="77"/>
      <c r="C476" s="77"/>
      <c r="D476" s="77"/>
      <c r="E476" s="77"/>
      <c r="BA476" s="77"/>
    </row>
    <row r="477" spans="1:53" s="31" customFormat="1">
      <c r="A477" s="157"/>
      <c r="B477" s="77"/>
      <c r="C477" s="77"/>
      <c r="D477" s="77"/>
      <c r="E477" s="77"/>
      <c r="BA477" s="77"/>
    </row>
    <row r="478" spans="1:53" s="31" customFormat="1">
      <c r="A478" s="157"/>
      <c r="B478" s="77"/>
      <c r="C478" s="77"/>
      <c r="D478" s="77"/>
      <c r="E478" s="77"/>
      <c r="BA478" s="77"/>
    </row>
    <row r="479" spans="1:53" s="31" customFormat="1">
      <c r="A479" s="157"/>
      <c r="B479" s="77"/>
      <c r="C479" s="77"/>
      <c r="D479" s="77"/>
      <c r="E479" s="77"/>
      <c r="BA479" s="77"/>
    </row>
    <row r="480" spans="1:53" s="31" customFormat="1">
      <c r="A480" s="157"/>
      <c r="B480" s="77"/>
      <c r="C480" s="77"/>
      <c r="D480" s="77"/>
      <c r="E480" s="77"/>
      <c r="BA480" s="77"/>
    </row>
    <row r="481" spans="1:53" s="31" customFormat="1">
      <c r="A481" s="157"/>
      <c r="B481" s="77"/>
      <c r="C481" s="77"/>
      <c r="D481" s="77"/>
      <c r="E481" s="77"/>
      <c r="BA481" s="77"/>
    </row>
    <row r="482" spans="1:53" s="31" customFormat="1">
      <c r="A482" s="157"/>
      <c r="B482" s="77"/>
      <c r="C482" s="77"/>
      <c r="D482" s="77"/>
      <c r="E482" s="77"/>
      <c r="BA482" s="77"/>
    </row>
    <row r="483" spans="1:53" s="31" customFormat="1">
      <c r="A483" s="157"/>
      <c r="B483" s="77"/>
      <c r="C483" s="77"/>
      <c r="D483" s="77"/>
      <c r="E483" s="77"/>
      <c r="BA483" s="77"/>
    </row>
    <row r="484" spans="1:53" s="31" customFormat="1">
      <c r="A484" s="157"/>
      <c r="B484" s="77"/>
      <c r="C484" s="77"/>
      <c r="D484" s="77"/>
      <c r="E484" s="77"/>
      <c r="BA484" s="77"/>
    </row>
    <row r="485" spans="1:53" s="31" customFormat="1">
      <c r="A485" s="157"/>
      <c r="B485" s="77"/>
      <c r="C485" s="77"/>
      <c r="D485" s="77"/>
      <c r="E485" s="77"/>
      <c r="BA485" s="77"/>
    </row>
    <row r="486" spans="1:53" s="31" customFormat="1">
      <c r="A486" s="157"/>
      <c r="B486" s="77"/>
      <c r="C486" s="77"/>
      <c r="D486" s="77"/>
      <c r="E486" s="77"/>
      <c r="BA486" s="77"/>
    </row>
    <row r="487" spans="1:53" s="31" customFormat="1">
      <c r="A487" s="157"/>
      <c r="B487" s="77"/>
      <c r="C487" s="77"/>
      <c r="D487" s="77"/>
      <c r="E487" s="77"/>
      <c r="BA487" s="77"/>
    </row>
    <row r="488" spans="1:53" s="31" customFormat="1">
      <c r="A488" s="157"/>
      <c r="B488" s="77"/>
      <c r="C488" s="77"/>
      <c r="D488" s="77"/>
      <c r="E488" s="77"/>
      <c r="BA488" s="77"/>
    </row>
    <row r="489" spans="1:53" s="31" customFormat="1">
      <c r="A489" s="157"/>
      <c r="B489" s="77"/>
      <c r="C489" s="77"/>
      <c r="D489" s="77"/>
      <c r="E489" s="77"/>
      <c r="BA489" s="77"/>
    </row>
    <row r="490" spans="1:53" s="31" customFormat="1">
      <c r="A490" s="157"/>
      <c r="B490" s="77"/>
      <c r="C490" s="77"/>
      <c r="D490" s="77"/>
      <c r="E490" s="77"/>
      <c r="BA490" s="77"/>
    </row>
    <row r="491" spans="1:53" s="31" customFormat="1">
      <c r="A491" s="157"/>
      <c r="B491" s="77"/>
      <c r="C491" s="77"/>
      <c r="D491" s="77"/>
      <c r="E491" s="77"/>
      <c r="BA491" s="77"/>
    </row>
    <row r="492" spans="1:53" s="31" customFormat="1">
      <c r="A492" s="157"/>
      <c r="B492" s="77"/>
      <c r="C492" s="77"/>
      <c r="D492" s="77"/>
      <c r="E492" s="77"/>
      <c r="BA492" s="77"/>
    </row>
    <row r="493" spans="1:53" s="31" customFormat="1">
      <c r="A493" s="157"/>
      <c r="B493" s="77"/>
      <c r="C493" s="77"/>
      <c r="D493" s="77"/>
      <c r="E493" s="77"/>
      <c r="BA493" s="77"/>
    </row>
    <row r="494" spans="1:53" s="31" customFormat="1">
      <c r="A494" s="157"/>
      <c r="B494" s="77"/>
      <c r="C494" s="77"/>
      <c r="D494" s="77"/>
      <c r="E494" s="77"/>
      <c r="BA494" s="77"/>
    </row>
    <row r="495" spans="1:53" s="31" customFormat="1">
      <c r="A495" s="157"/>
      <c r="B495" s="77"/>
      <c r="C495" s="77"/>
      <c r="D495" s="77"/>
      <c r="E495" s="77"/>
      <c r="BA495" s="77"/>
    </row>
    <row r="496" spans="1:53" s="31" customFormat="1">
      <c r="A496" s="157"/>
      <c r="B496" s="77"/>
      <c r="C496" s="77"/>
      <c r="D496" s="77"/>
      <c r="E496" s="77"/>
      <c r="BA496" s="77"/>
    </row>
    <row r="497" spans="1:53" s="31" customFormat="1">
      <c r="A497" s="157"/>
      <c r="B497" s="77"/>
      <c r="C497" s="77"/>
      <c r="D497" s="77"/>
      <c r="E497" s="77"/>
      <c r="BA497" s="77"/>
    </row>
    <row r="498" spans="1:53" s="31" customFormat="1">
      <c r="A498" s="157"/>
      <c r="B498" s="77"/>
      <c r="C498" s="77"/>
      <c r="D498" s="77"/>
      <c r="E498" s="77"/>
      <c r="BA498" s="77"/>
    </row>
    <row r="499" spans="1:53" s="31" customFormat="1">
      <c r="A499" s="157"/>
      <c r="B499" s="77"/>
      <c r="C499" s="77"/>
      <c r="D499" s="77"/>
      <c r="E499" s="77"/>
      <c r="BA499" s="77"/>
    </row>
    <row r="500" spans="1:53" s="31" customFormat="1">
      <c r="A500" s="157"/>
      <c r="B500" s="77"/>
      <c r="C500" s="77"/>
      <c r="D500" s="77"/>
      <c r="E500" s="77"/>
      <c r="BA500" s="77"/>
    </row>
    <row r="501" spans="1:53" s="31" customFormat="1">
      <c r="A501" s="157"/>
      <c r="B501" s="77"/>
      <c r="C501" s="77"/>
      <c r="D501" s="77"/>
      <c r="E501" s="77"/>
      <c r="BA501" s="77"/>
    </row>
    <row r="502" spans="1:53" s="31" customFormat="1">
      <c r="A502" s="157"/>
      <c r="B502" s="77"/>
      <c r="C502" s="77"/>
      <c r="D502" s="77"/>
      <c r="E502" s="77"/>
      <c r="BA502" s="77"/>
    </row>
    <row r="503" spans="1:53" s="31" customFormat="1">
      <c r="A503" s="157"/>
      <c r="B503" s="77"/>
      <c r="C503" s="77"/>
      <c r="D503" s="77"/>
      <c r="E503" s="77"/>
      <c r="BA503" s="77"/>
    </row>
    <row r="504" spans="1:53" s="31" customFormat="1">
      <c r="A504" s="157"/>
      <c r="B504" s="77"/>
      <c r="C504" s="77"/>
      <c r="D504" s="77"/>
      <c r="E504" s="77"/>
      <c r="BA504" s="77"/>
    </row>
    <row r="505" spans="1:53" s="31" customFormat="1">
      <c r="A505" s="157"/>
      <c r="B505" s="77"/>
      <c r="C505" s="77"/>
      <c r="D505" s="77"/>
      <c r="E505" s="77"/>
      <c r="BA505" s="77"/>
    </row>
    <row r="506" spans="1:53" s="31" customFormat="1">
      <c r="A506" s="157"/>
      <c r="B506" s="77"/>
      <c r="C506" s="77"/>
      <c r="D506" s="77"/>
      <c r="E506" s="77"/>
      <c r="BA506" s="77"/>
    </row>
    <row r="507" spans="1:53" s="31" customFormat="1">
      <c r="A507" s="157"/>
      <c r="B507" s="77"/>
      <c r="C507" s="77"/>
      <c r="D507" s="77"/>
      <c r="E507" s="77"/>
      <c r="BA507" s="77"/>
    </row>
    <row r="508" spans="1:53" s="31" customFormat="1">
      <c r="A508" s="157"/>
      <c r="B508" s="77"/>
      <c r="C508" s="77"/>
      <c r="D508" s="77"/>
      <c r="E508" s="77"/>
      <c r="BA508" s="77"/>
    </row>
    <row r="509" spans="1:53" s="31" customFormat="1">
      <c r="A509" s="157"/>
      <c r="B509" s="77"/>
      <c r="C509" s="77"/>
      <c r="D509" s="77"/>
      <c r="E509" s="77"/>
      <c r="BA509" s="77"/>
    </row>
    <row r="510" spans="1:53" s="31" customFormat="1">
      <c r="A510" s="157"/>
      <c r="B510" s="77"/>
      <c r="C510" s="77"/>
      <c r="D510" s="77"/>
      <c r="E510" s="77"/>
      <c r="BA510" s="77"/>
    </row>
    <row r="511" spans="1:53" s="31" customFormat="1">
      <c r="A511" s="157"/>
      <c r="B511" s="77"/>
      <c r="C511" s="77"/>
      <c r="D511" s="77"/>
      <c r="E511" s="77"/>
      <c r="BA511" s="77"/>
    </row>
    <row r="512" spans="1:53" s="31" customFormat="1">
      <c r="A512" s="157"/>
      <c r="B512" s="77"/>
      <c r="C512" s="77"/>
      <c r="D512" s="77"/>
      <c r="E512" s="77"/>
      <c r="BA512" s="77"/>
    </row>
    <row r="513" spans="1:53" s="31" customFormat="1">
      <c r="A513" s="157"/>
      <c r="B513" s="77"/>
      <c r="C513" s="77"/>
      <c r="D513" s="77"/>
      <c r="E513" s="77"/>
      <c r="BA513" s="77"/>
    </row>
    <row r="514" spans="1:53" s="31" customFormat="1">
      <c r="A514" s="157"/>
      <c r="B514" s="77"/>
      <c r="C514" s="77"/>
      <c r="D514" s="77"/>
      <c r="E514" s="77"/>
      <c r="BA514" s="77"/>
    </row>
    <row r="515" spans="1:53" s="31" customFormat="1">
      <c r="A515" s="157"/>
      <c r="B515" s="77"/>
      <c r="C515" s="77"/>
      <c r="D515" s="77"/>
      <c r="E515" s="77"/>
      <c r="BA515" s="77"/>
    </row>
    <row r="516" spans="1:53" s="31" customFormat="1">
      <c r="A516" s="157"/>
      <c r="B516" s="77"/>
      <c r="C516" s="77"/>
      <c r="D516" s="77"/>
      <c r="E516" s="77"/>
      <c r="BA516" s="77"/>
    </row>
    <row r="517" spans="1:53" s="31" customFormat="1">
      <c r="A517" s="157"/>
      <c r="B517" s="77"/>
      <c r="C517" s="77"/>
      <c r="D517" s="77"/>
      <c r="E517" s="77"/>
      <c r="BA517" s="77"/>
    </row>
    <row r="518" spans="1:53" s="31" customFormat="1">
      <c r="A518" s="157"/>
      <c r="B518" s="77"/>
      <c r="C518" s="77"/>
      <c r="D518" s="77"/>
      <c r="E518" s="77"/>
      <c r="BA518" s="77"/>
    </row>
    <row r="519" spans="1:53" s="31" customFormat="1">
      <c r="A519" s="157"/>
      <c r="B519" s="77"/>
      <c r="C519" s="77"/>
      <c r="D519" s="77"/>
      <c r="E519" s="77"/>
      <c r="BA519" s="77"/>
    </row>
    <row r="520" spans="1:53" s="31" customFormat="1">
      <c r="A520" s="157"/>
      <c r="B520" s="77"/>
      <c r="C520" s="77"/>
      <c r="D520" s="77"/>
      <c r="E520" s="77"/>
      <c r="BA520" s="77"/>
    </row>
    <row r="521" spans="1:53" s="31" customFormat="1">
      <c r="A521" s="157"/>
      <c r="B521" s="77"/>
      <c r="C521" s="77"/>
      <c r="D521" s="77"/>
      <c r="E521" s="77"/>
      <c r="BA521" s="77"/>
    </row>
    <row r="522" spans="1:53" s="31" customFormat="1">
      <c r="A522" s="157"/>
      <c r="B522" s="77"/>
      <c r="C522" s="77"/>
      <c r="D522" s="77"/>
      <c r="E522" s="77"/>
      <c r="BA522" s="77"/>
    </row>
    <row r="523" spans="1:53" s="31" customFormat="1">
      <c r="A523" s="157"/>
      <c r="B523" s="77"/>
      <c r="C523" s="77"/>
      <c r="D523" s="77"/>
      <c r="E523" s="77"/>
      <c r="BA523" s="77"/>
    </row>
    <row r="524" spans="1:53" s="31" customFormat="1">
      <c r="A524" s="157"/>
      <c r="B524" s="77"/>
      <c r="C524" s="77"/>
      <c r="D524" s="77"/>
      <c r="E524" s="77"/>
      <c r="BA524" s="77"/>
    </row>
    <row r="525" spans="1:53" s="31" customFormat="1">
      <c r="A525" s="157"/>
      <c r="B525" s="77"/>
      <c r="C525" s="77"/>
      <c r="D525" s="77"/>
      <c r="E525" s="77"/>
      <c r="BA525" s="77"/>
    </row>
    <row r="526" spans="1:53" s="31" customFormat="1">
      <c r="A526" s="157"/>
      <c r="B526" s="77"/>
      <c r="C526" s="77"/>
      <c r="D526" s="77"/>
      <c r="E526" s="77"/>
      <c r="BA526" s="77"/>
    </row>
    <row r="527" spans="1:53" s="31" customFormat="1">
      <c r="A527" s="157"/>
      <c r="B527" s="77"/>
      <c r="C527" s="77"/>
      <c r="D527" s="77"/>
      <c r="E527" s="77"/>
      <c r="BA527" s="77"/>
    </row>
    <row r="528" spans="1:53" s="31" customFormat="1">
      <c r="A528" s="157"/>
      <c r="B528" s="77"/>
      <c r="C528" s="77"/>
      <c r="D528" s="77"/>
      <c r="E528" s="77"/>
      <c r="BA528" s="77"/>
    </row>
    <row r="529" spans="1:53" s="31" customFormat="1">
      <c r="A529" s="157"/>
      <c r="B529" s="77"/>
      <c r="C529" s="77"/>
      <c r="D529" s="77"/>
      <c r="E529" s="77"/>
      <c r="BA529" s="77"/>
    </row>
    <row r="530" spans="1:53" s="31" customFormat="1">
      <c r="A530" s="157"/>
      <c r="B530" s="77"/>
      <c r="C530" s="77"/>
      <c r="D530" s="77"/>
      <c r="E530" s="77"/>
      <c r="BA530" s="77"/>
    </row>
    <row r="531" spans="1:53" s="31" customFormat="1">
      <c r="A531" s="157"/>
      <c r="B531" s="77"/>
      <c r="C531" s="77"/>
      <c r="D531" s="77"/>
      <c r="E531" s="77"/>
      <c r="BA531" s="77"/>
    </row>
    <row r="532" spans="1:53" s="31" customFormat="1">
      <c r="A532" s="157"/>
      <c r="B532" s="77"/>
      <c r="C532" s="77"/>
      <c r="D532" s="77"/>
      <c r="E532" s="77"/>
      <c r="BA532" s="77"/>
    </row>
    <row r="533" spans="1:53" s="31" customFormat="1">
      <c r="A533" s="157"/>
      <c r="B533" s="77"/>
      <c r="C533" s="77"/>
      <c r="D533" s="77"/>
      <c r="E533" s="77"/>
      <c r="BA533" s="77"/>
    </row>
    <row r="534" spans="1:53" s="31" customFormat="1">
      <c r="A534" s="157"/>
      <c r="B534" s="77"/>
      <c r="C534" s="77"/>
      <c r="D534" s="77"/>
      <c r="E534" s="77"/>
      <c r="BA534" s="77"/>
    </row>
    <row r="535" spans="1:53" s="31" customFormat="1">
      <c r="A535" s="157"/>
      <c r="B535" s="77"/>
      <c r="C535" s="77"/>
      <c r="D535" s="77"/>
      <c r="E535" s="77"/>
      <c r="BA535" s="77"/>
    </row>
    <row r="536" spans="1:53" s="31" customFormat="1">
      <c r="A536" s="157"/>
      <c r="B536" s="77"/>
      <c r="C536" s="77"/>
      <c r="D536" s="77"/>
      <c r="E536" s="77"/>
      <c r="BA536" s="77"/>
    </row>
    <row r="537" spans="1:53" s="31" customFormat="1">
      <c r="A537" s="157"/>
      <c r="B537" s="77"/>
      <c r="C537" s="77"/>
      <c r="D537" s="77"/>
      <c r="E537" s="77"/>
      <c r="BA537" s="77"/>
    </row>
    <row r="538" spans="1:53" s="31" customFormat="1">
      <c r="A538" s="157"/>
      <c r="B538" s="77"/>
      <c r="C538" s="77"/>
      <c r="D538" s="77"/>
      <c r="E538" s="77"/>
      <c r="BA538" s="77"/>
    </row>
    <row r="539" spans="1:53" s="31" customFormat="1">
      <c r="A539" s="157"/>
      <c r="B539" s="77"/>
      <c r="C539" s="77"/>
      <c r="D539" s="77"/>
      <c r="E539" s="77"/>
      <c r="BA539" s="77"/>
    </row>
    <row r="540" spans="1:53" s="31" customFormat="1">
      <c r="A540" s="157"/>
      <c r="B540" s="77"/>
      <c r="C540" s="77"/>
      <c r="D540" s="77"/>
      <c r="E540" s="77"/>
      <c r="BA540" s="77"/>
    </row>
    <row r="541" spans="1:53" s="31" customFormat="1">
      <c r="A541" s="157"/>
      <c r="B541" s="77"/>
      <c r="C541" s="77"/>
      <c r="D541" s="77"/>
      <c r="E541" s="77"/>
      <c r="BA541" s="77"/>
    </row>
    <row r="542" spans="1:53" s="31" customFormat="1">
      <c r="A542" s="157"/>
      <c r="B542" s="77"/>
      <c r="C542" s="77"/>
      <c r="D542" s="77"/>
      <c r="E542" s="77"/>
      <c r="BA542" s="77"/>
    </row>
    <row r="543" spans="1:53" s="31" customFormat="1">
      <c r="A543" s="157"/>
      <c r="B543" s="77"/>
      <c r="C543" s="77"/>
      <c r="D543" s="77"/>
      <c r="E543" s="77"/>
      <c r="BA543" s="77"/>
    </row>
    <row r="544" spans="1:53" s="31" customFormat="1">
      <c r="A544" s="157"/>
      <c r="B544" s="77"/>
      <c r="C544" s="77"/>
      <c r="D544" s="77"/>
      <c r="E544" s="77"/>
      <c r="BA544" s="77"/>
    </row>
    <row r="545" spans="1:53" s="31" customFormat="1">
      <c r="A545" s="157"/>
      <c r="B545" s="77"/>
      <c r="C545" s="77"/>
      <c r="D545" s="77"/>
      <c r="E545" s="77"/>
      <c r="BA545" s="77"/>
    </row>
    <row r="546" spans="1:53" s="31" customFormat="1">
      <c r="A546" s="157"/>
      <c r="B546" s="77"/>
      <c r="C546" s="77"/>
      <c r="D546" s="77"/>
      <c r="E546" s="77"/>
      <c r="BA546" s="77"/>
    </row>
    <row r="547" spans="1:53" s="31" customFormat="1">
      <c r="A547" s="157"/>
      <c r="B547" s="77"/>
      <c r="C547" s="77"/>
      <c r="D547" s="77"/>
      <c r="E547" s="77"/>
      <c r="BA547" s="77"/>
    </row>
    <row r="548" spans="1:53" s="31" customFormat="1">
      <c r="A548" s="157"/>
      <c r="B548" s="77"/>
      <c r="C548" s="77"/>
      <c r="D548" s="77"/>
      <c r="E548" s="77"/>
      <c r="BA548" s="77"/>
    </row>
    <row r="549" spans="1:53" s="31" customFormat="1">
      <c r="A549" s="157"/>
      <c r="B549" s="77"/>
      <c r="C549" s="77"/>
      <c r="D549" s="77"/>
      <c r="E549" s="77"/>
      <c r="BA549" s="77"/>
    </row>
    <row r="550" spans="1:53" s="31" customFormat="1">
      <c r="A550" s="157"/>
      <c r="B550" s="77"/>
      <c r="C550" s="77"/>
      <c r="D550" s="77"/>
      <c r="E550" s="77"/>
      <c r="BA550" s="77"/>
    </row>
    <row r="551" spans="1:53" s="31" customFormat="1">
      <c r="A551" s="157"/>
      <c r="B551" s="77"/>
      <c r="C551" s="77"/>
      <c r="D551" s="77"/>
      <c r="E551" s="77"/>
      <c r="BA551" s="77"/>
    </row>
    <row r="552" spans="1:53" s="31" customFormat="1">
      <c r="A552" s="157"/>
      <c r="B552" s="77"/>
      <c r="C552" s="77"/>
      <c r="D552" s="77"/>
      <c r="E552" s="77"/>
      <c r="BA552" s="77"/>
    </row>
    <row r="553" spans="1:53" s="31" customFormat="1">
      <c r="A553" s="157"/>
      <c r="B553" s="77"/>
      <c r="C553" s="77"/>
      <c r="D553" s="77"/>
      <c r="E553" s="77"/>
      <c r="BA553" s="77"/>
    </row>
    <row r="554" spans="1:53" s="31" customFormat="1">
      <c r="A554" s="157"/>
      <c r="B554" s="77"/>
      <c r="C554" s="77"/>
      <c r="D554" s="77"/>
      <c r="E554" s="77"/>
      <c r="BA554" s="77"/>
    </row>
    <row r="555" spans="1:53" s="31" customFormat="1">
      <c r="A555" s="157"/>
      <c r="B555" s="77"/>
      <c r="C555" s="77"/>
      <c r="D555" s="77"/>
      <c r="E555" s="77"/>
      <c r="BA555" s="77"/>
    </row>
    <row r="556" spans="1:53" s="31" customFormat="1">
      <c r="A556" s="157"/>
      <c r="B556" s="77"/>
      <c r="C556" s="77"/>
      <c r="D556" s="77"/>
      <c r="E556" s="77"/>
      <c r="BA556" s="77"/>
    </row>
    <row r="557" spans="1:53" s="31" customFormat="1">
      <c r="A557" s="157"/>
      <c r="B557" s="77"/>
      <c r="C557" s="77"/>
      <c r="D557" s="77"/>
      <c r="E557" s="77"/>
      <c r="BA557" s="77"/>
    </row>
    <row r="558" spans="1:53" s="31" customFormat="1">
      <c r="A558" s="157"/>
      <c r="B558" s="77"/>
      <c r="C558" s="77"/>
      <c r="D558" s="77"/>
      <c r="E558" s="77"/>
      <c r="BA558" s="77"/>
    </row>
    <row r="559" spans="1:53" s="31" customFormat="1">
      <c r="A559" s="157"/>
      <c r="B559" s="77"/>
      <c r="C559" s="77"/>
      <c r="D559" s="77"/>
      <c r="E559" s="77"/>
      <c r="BA559" s="77"/>
    </row>
    <row r="560" spans="1:53" s="31" customFormat="1">
      <c r="A560" s="157"/>
      <c r="B560" s="77"/>
      <c r="C560" s="77"/>
      <c r="D560" s="77"/>
      <c r="E560" s="77"/>
      <c r="BA560" s="77"/>
    </row>
    <row r="561" spans="1:53" s="31" customFormat="1">
      <c r="A561" s="157"/>
      <c r="B561" s="77"/>
      <c r="C561" s="77"/>
      <c r="D561" s="77"/>
      <c r="E561" s="77"/>
      <c r="BA561" s="77"/>
    </row>
    <row r="562" spans="1:53" s="31" customFormat="1">
      <c r="A562" s="157"/>
      <c r="B562" s="77"/>
      <c r="C562" s="77"/>
      <c r="D562" s="77"/>
      <c r="E562" s="77"/>
      <c r="BA562" s="77"/>
    </row>
    <row r="563" spans="1:53" s="31" customFormat="1">
      <c r="A563" s="157"/>
      <c r="B563" s="77"/>
      <c r="C563" s="77"/>
      <c r="D563" s="77"/>
      <c r="E563" s="77"/>
      <c r="BA563" s="77"/>
    </row>
    <row r="564" spans="1:53" s="31" customFormat="1">
      <c r="A564" s="157"/>
      <c r="B564" s="77"/>
      <c r="C564" s="77"/>
      <c r="D564" s="77"/>
      <c r="E564" s="77"/>
      <c r="BA564" s="77"/>
    </row>
    <row r="565" spans="1:53" s="31" customFormat="1">
      <c r="A565" s="157"/>
      <c r="B565" s="77"/>
      <c r="C565" s="77"/>
      <c r="D565" s="77"/>
      <c r="E565" s="77"/>
      <c r="BA565" s="77"/>
    </row>
    <row r="566" spans="1:53" s="31" customFormat="1">
      <c r="A566" s="157"/>
      <c r="B566" s="77"/>
      <c r="C566" s="77"/>
      <c r="D566" s="77"/>
      <c r="E566" s="77"/>
      <c r="BA566" s="77"/>
    </row>
    <row r="567" spans="1:53" s="31" customFormat="1">
      <c r="A567" s="157"/>
      <c r="B567" s="77"/>
      <c r="C567" s="77"/>
      <c r="D567" s="77"/>
      <c r="E567" s="77"/>
      <c r="BA567" s="77"/>
    </row>
    <row r="568" spans="1:53" s="31" customFormat="1">
      <c r="A568" s="157"/>
      <c r="B568" s="77"/>
      <c r="C568" s="77"/>
      <c r="D568" s="77"/>
      <c r="E568" s="77"/>
      <c r="BA568" s="77"/>
    </row>
    <row r="569" spans="1:53" s="31" customFormat="1">
      <c r="A569" s="157"/>
      <c r="B569" s="77"/>
      <c r="C569" s="77"/>
      <c r="D569" s="77"/>
      <c r="E569" s="77"/>
      <c r="BA569" s="77"/>
    </row>
    <row r="570" spans="1:53" s="31" customFormat="1">
      <c r="A570" s="157"/>
      <c r="B570" s="77"/>
      <c r="C570" s="77"/>
      <c r="D570" s="77"/>
      <c r="E570" s="77"/>
      <c r="BA570" s="77"/>
    </row>
    <row r="571" spans="1:53" s="31" customFormat="1">
      <c r="A571" s="157"/>
      <c r="B571" s="77"/>
      <c r="C571" s="77"/>
      <c r="D571" s="77"/>
      <c r="E571" s="77"/>
      <c r="BA571" s="77"/>
    </row>
    <row r="572" spans="1:53" s="31" customFormat="1">
      <c r="A572" s="157"/>
      <c r="B572" s="77"/>
      <c r="C572" s="77"/>
      <c r="D572" s="77"/>
      <c r="E572" s="77"/>
      <c r="BA572" s="77"/>
    </row>
    <row r="573" spans="1:53" s="31" customFormat="1">
      <c r="A573" s="157"/>
      <c r="B573" s="77"/>
      <c r="C573" s="77"/>
      <c r="D573" s="77"/>
      <c r="E573" s="77"/>
      <c r="BA573" s="77"/>
    </row>
    <row r="574" spans="1:53" s="31" customFormat="1">
      <c r="A574" s="157"/>
      <c r="B574" s="77"/>
      <c r="C574" s="77"/>
      <c r="D574" s="77"/>
      <c r="E574" s="77"/>
      <c r="BA574" s="77"/>
    </row>
    <row r="575" spans="1:53" s="31" customFormat="1">
      <c r="A575" s="157"/>
      <c r="B575" s="77"/>
      <c r="C575" s="77"/>
      <c r="D575" s="77"/>
      <c r="E575" s="77"/>
      <c r="BA575" s="77"/>
    </row>
    <row r="576" spans="1:53" s="31" customFormat="1">
      <c r="A576" s="157"/>
      <c r="B576" s="77"/>
      <c r="C576" s="77"/>
      <c r="D576" s="77"/>
      <c r="E576" s="77"/>
      <c r="BA576" s="77"/>
    </row>
    <row r="577" spans="1:53" s="31" customFormat="1">
      <c r="A577" s="157"/>
      <c r="B577" s="77"/>
      <c r="C577" s="77"/>
      <c r="D577" s="77"/>
      <c r="E577" s="77"/>
      <c r="BA577" s="77"/>
    </row>
    <row r="578" spans="1:53" s="31" customFormat="1">
      <c r="A578" s="157"/>
      <c r="B578" s="77"/>
      <c r="C578" s="77"/>
      <c r="D578" s="77"/>
      <c r="E578" s="77"/>
      <c r="BA578" s="77"/>
    </row>
    <row r="579" spans="1:53" s="31" customFormat="1">
      <c r="A579" s="157"/>
      <c r="B579" s="77"/>
      <c r="C579" s="77"/>
      <c r="D579" s="77"/>
      <c r="E579" s="77"/>
      <c r="BA579" s="77"/>
    </row>
    <row r="580" spans="1:53" s="31" customFormat="1">
      <c r="A580" s="157"/>
      <c r="B580" s="77"/>
      <c r="C580" s="77"/>
      <c r="D580" s="77"/>
      <c r="E580" s="77"/>
      <c r="BA580" s="77"/>
    </row>
    <row r="581" spans="1:53" s="31" customFormat="1">
      <c r="A581" s="157"/>
      <c r="B581" s="77"/>
      <c r="C581" s="77"/>
      <c r="D581" s="77"/>
      <c r="E581" s="77"/>
      <c r="BA581" s="77"/>
    </row>
    <row r="582" spans="1:53" s="31" customFormat="1">
      <c r="A582" s="157"/>
      <c r="B582" s="77"/>
      <c r="C582" s="77"/>
      <c r="D582" s="77"/>
      <c r="E582" s="77"/>
      <c r="BA582" s="77"/>
    </row>
    <row r="583" spans="1:53" s="31" customFormat="1">
      <c r="A583" s="157"/>
      <c r="B583" s="77"/>
      <c r="C583" s="77"/>
      <c r="D583" s="77"/>
      <c r="E583" s="77"/>
      <c r="BA583" s="77"/>
    </row>
    <row r="584" spans="1:53" s="31" customFormat="1">
      <c r="A584" s="157"/>
      <c r="B584" s="77"/>
      <c r="C584" s="77"/>
      <c r="D584" s="77"/>
      <c r="E584" s="77"/>
      <c r="BA584" s="77"/>
    </row>
    <row r="585" spans="1:53" s="31" customFormat="1">
      <c r="A585" s="157"/>
      <c r="B585" s="77"/>
      <c r="C585" s="77"/>
      <c r="D585" s="77"/>
      <c r="E585" s="77"/>
      <c r="BA585" s="77"/>
    </row>
    <row r="586" spans="1:53" s="31" customFormat="1">
      <c r="A586" s="157"/>
      <c r="B586" s="77"/>
      <c r="C586" s="77"/>
      <c r="D586" s="77"/>
      <c r="E586" s="77"/>
      <c r="BA586" s="77"/>
    </row>
    <row r="587" spans="1:53" s="31" customFormat="1">
      <c r="A587" s="157"/>
      <c r="B587" s="77"/>
      <c r="C587" s="77"/>
      <c r="D587" s="77"/>
      <c r="E587" s="77"/>
      <c r="BA587" s="77"/>
    </row>
    <row r="588" spans="1:53" s="31" customFormat="1">
      <c r="A588" s="157"/>
      <c r="B588" s="77"/>
      <c r="C588" s="77"/>
      <c r="D588" s="77"/>
      <c r="E588" s="77"/>
      <c r="BA588" s="77"/>
    </row>
    <row r="589" spans="1:53" s="31" customFormat="1">
      <c r="A589" s="157"/>
      <c r="B589" s="77"/>
      <c r="C589" s="77"/>
      <c r="D589" s="77"/>
      <c r="E589" s="77"/>
      <c r="BA589" s="77"/>
    </row>
    <row r="590" spans="1:53" s="31" customFormat="1">
      <c r="A590" s="157"/>
      <c r="B590" s="77"/>
      <c r="C590" s="77"/>
      <c r="D590" s="77"/>
      <c r="E590" s="77"/>
      <c r="BA590" s="77"/>
    </row>
    <row r="591" spans="1:53" s="31" customFormat="1">
      <c r="A591" s="157"/>
      <c r="B591" s="77"/>
      <c r="C591" s="77"/>
      <c r="D591" s="77"/>
      <c r="E591" s="77"/>
      <c r="BA591" s="77"/>
    </row>
    <row r="592" spans="1:53" s="31" customFormat="1">
      <c r="A592" s="157"/>
      <c r="B592" s="77"/>
      <c r="C592" s="77"/>
      <c r="D592" s="77"/>
      <c r="E592" s="77"/>
      <c r="BA592" s="77"/>
    </row>
    <row r="593" spans="1:53" s="31" customFormat="1">
      <c r="A593" s="157"/>
      <c r="B593" s="77"/>
      <c r="C593" s="77"/>
      <c r="D593" s="77"/>
      <c r="E593" s="77"/>
      <c r="BA593" s="77"/>
    </row>
    <row r="594" spans="1:53" s="31" customFormat="1">
      <c r="A594" s="157"/>
      <c r="B594" s="77"/>
      <c r="C594" s="77"/>
      <c r="D594" s="77"/>
      <c r="E594" s="77"/>
      <c r="BA594" s="77"/>
    </row>
    <row r="595" spans="1:53" s="31" customFormat="1">
      <c r="A595" s="157"/>
      <c r="B595" s="77"/>
      <c r="C595" s="77"/>
      <c r="D595" s="77"/>
      <c r="E595" s="77"/>
      <c r="BA595" s="77"/>
    </row>
    <row r="596" spans="1:53" s="31" customFormat="1">
      <c r="A596" s="157"/>
      <c r="B596" s="77"/>
      <c r="C596" s="77"/>
      <c r="D596" s="77"/>
      <c r="E596" s="77"/>
      <c r="BA596" s="77"/>
    </row>
    <row r="597" spans="1:53" s="31" customFormat="1">
      <c r="A597" s="157"/>
      <c r="B597" s="77"/>
      <c r="C597" s="77"/>
      <c r="D597" s="77"/>
      <c r="E597" s="77"/>
      <c r="BA597" s="77"/>
    </row>
    <row r="598" spans="1:53" s="31" customFormat="1">
      <c r="A598" s="157"/>
      <c r="B598" s="77"/>
      <c r="C598" s="77"/>
      <c r="D598" s="77"/>
      <c r="E598" s="77"/>
      <c r="BA598" s="77"/>
    </row>
    <row r="599" spans="1:53" s="31" customFormat="1">
      <c r="A599" s="157"/>
      <c r="B599" s="77"/>
      <c r="C599" s="77"/>
      <c r="D599" s="77"/>
      <c r="E599" s="77"/>
      <c r="BA599" s="77"/>
    </row>
    <row r="600" spans="1:53" s="31" customFormat="1">
      <c r="A600" s="157"/>
      <c r="B600" s="77"/>
      <c r="C600" s="77"/>
      <c r="D600" s="77"/>
      <c r="E600" s="77"/>
      <c r="BA600" s="77"/>
    </row>
    <row r="601" spans="1:53" s="31" customFormat="1">
      <c r="A601" s="157"/>
      <c r="B601" s="77"/>
      <c r="C601" s="77"/>
      <c r="D601" s="77"/>
      <c r="E601" s="77"/>
      <c r="BA601" s="77"/>
    </row>
    <row r="602" spans="1:53" s="31" customFormat="1">
      <c r="A602" s="157"/>
      <c r="B602" s="77"/>
      <c r="C602" s="77"/>
      <c r="D602" s="77"/>
      <c r="E602" s="77"/>
      <c r="BA602" s="77"/>
    </row>
    <row r="603" spans="1:53" s="31" customFormat="1">
      <c r="A603" s="157"/>
      <c r="B603" s="77"/>
      <c r="C603" s="77"/>
      <c r="D603" s="77"/>
      <c r="E603" s="77"/>
      <c r="BA603" s="77"/>
    </row>
    <row r="604" spans="1:53" s="31" customFormat="1">
      <c r="A604" s="157"/>
      <c r="B604" s="77"/>
      <c r="C604" s="77"/>
      <c r="D604" s="77"/>
      <c r="E604" s="77"/>
      <c r="BA604" s="77"/>
    </row>
    <row r="605" spans="1:53" s="31" customFormat="1">
      <c r="A605" s="157"/>
      <c r="B605" s="77"/>
      <c r="C605" s="77"/>
      <c r="D605" s="77"/>
      <c r="E605" s="77"/>
      <c r="BA605" s="77"/>
    </row>
    <row r="606" spans="1:53" s="31" customFormat="1">
      <c r="A606" s="157"/>
      <c r="B606" s="77"/>
      <c r="C606" s="77"/>
      <c r="D606" s="77"/>
      <c r="E606" s="77"/>
      <c r="BA606" s="77"/>
    </row>
    <row r="607" spans="1:53" s="31" customFormat="1">
      <c r="A607" s="157"/>
      <c r="B607" s="77"/>
      <c r="C607" s="77"/>
      <c r="D607" s="77"/>
      <c r="E607" s="77"/>
      <c r="BA607" s="77"/>
    </row>
    <row r="608" spans="1:53" s="31" customFormat="1">
      <c r="A608" s="157"/>
      <c r="B608" s="77"/>
      <c r="C608" s="77"/>
      <c r="D608" s="77"/>
      <c r="E608" s="77"/>
      <c r="BA608" s="77"/>
    </row>
    <row r="609" spans="1:53" s="31" customFormat="1">
      <c r="A609" s="157"/>
      <c r="B609" s="77"/>
      <c r="C609" s="77"/>
      <c r="D609" s="77"/>
      <c r="E609" s="77"/>
      <c r="BA609" s="77"/>
    </row>
    <row r="610" spans="1:53" s="31" customFormat="1">
      <c r="A610" s="157"/>
      <c r="B610" s="77"/>
      <c r="C610" s="77"/>
      <c r="D610" s="77"/>
      <c r="E610" s="77"/>
      <c r="BA610" s="77"/>
    </row>
    <row r="611" spans="1:53" s="31" customFormat="1">
      <c r="A611" s="157"/>
      <c r="B611" s="77"/>
      <c r="C611" s="77"/>
      <c r="D611" s="77"/>
      <c r="E611" s="77"/>
      <c r="BA611" s="77"/>
    </row>
    <row r="612" spans="1:53" s="31" customFormat="1">
      <c r="A612" s="157"/>
      <c r="B612" s="77"/>
      <c r="C612" s="77"/>
      <c r="D612" s="77"/>
      <c r="E612" s="77"/>
      <c r="BA612" s="77"/>
    </row>
    <row r="613" spans="1:53" s="31" customFormat="1">
      <c r="A613" s="157"/>
      <c r="B613" s="77"/>
      <c r="C613" s="77"/>
      <c r="D613" s="77"/>
      <c r="E613" s="77"/>
      <c r="BA613" s="77"/>
    </row>
    <row r="614" spans="1:53" s="31" customFormat="1">
      <c r="A614" s="157"/>
      <c r="B614" s="77"/>
      <c r="C614" s="77"/>
      <c r="D614" s="77"/>
      <c r="E614" s="77"/>
      <c r="BA614" s="77"/>
    </row>
    <row r="615" spans="1:53" s="31" customFormat="1">
      <c r="A615" s="157"/>
      <c r="B615" s="77"/>
      <c r="C615" s="77"/>
      <c r="D615" s="77"/>
      <c r="E615" s="77"/>
      <c r="BA615" s="77"/>
    </row>
    <row r="616" spans="1:53" s="31" customFormat="1">
      <c r="A616" s="157"/>
      <c r="B616" s="77"/>
      <c r="C616" s="77"/>
      <c r="D616" s="77"/>
      <c r="E616" s="77"/>
      <c r="BA616" s="77"/>
    </row>
    <row r="617" spans="1:53" s="31" customFormat="1">
      <c r="A617" s="157"/>
      <c r="B617" s="77"/>
      <c r="C617" s="77"/>
      <c r="D617" s="77"/>
      <c r="E617" s="77"/>
      <c r="BA617" s="77"/>
    </row>
    <row r="618" spans="1:53" s="31" customFormat="1">
      <c r="A618" s="157"/>
      <c r="B618" s="77"/>
      <c r="C618" s="77"/>
      <c r="D618" s="77"/>
      <c r="E618" s="77"/>
      <c r="BA618" s="77"/>
    </row>
    <row r="619" spans="1:53" s="31" customFormat="1">
      <c r="A619" s="157"/>
      <c r="B619" s="77"/>
      <c r="C619" s="77"/>
      <c r="D619" s="77"/>
      <c r="E619" s="77"/>
      <c r="BA619" s="77"/>
    </row>
    <row r="620" spans="1:53" s="31" customFormat="1">
      <c r="A620" s="157"/>
      <c r="B620" s="77"/>
      <c r="C620" s="77"/>
      <c r="D620" s="77"/>
      <c r="E620" s="77"/>
      <c r="BA620" s="77"/>
    </row>
    <row r="621" spans="1:53" s="31" customFormat="1">
      <c r="A621" s="157"/>
      <c r="B621" s="77"/>
      <c r="C621" s="77"/>
      <c r="D621" s="77"/>
      <c r="E621" s="77"/>
      <c r="BA621" s="77"/>
    </row>
    <row r="622" spans="1:53" s="31" customFormat="1">
      <c r="A622" s="157"/>
      <c r="B622" s="77"/>
      <c r="C622" s="77"/>
      <c r="D622" s="77"/>
      <c r="E622" s="77"/>
      <c r="BA622" s="77"/>
    </row>
    <row r="623" spans="1:53" s="31" customFormat="1">
      <c r="A623" s="157"/>
      <c r="B623" s="77"/>
      <c r="C623" s="77"/>
      <c r="D623" s="77"/>
      <c r="E623" s="77"/>
      <c r="BA623" s="77"/>
    </row>
    <row r="624" spans="1:53" s="31" customFormat="1">
      <c r="A624" s="157"/>
      <c r="B624" s="77"/>
      <c r="C624" s="77"/>
      <c r="D624" s="77"/>
      <c r="E624" s="77"/>
      <c r="BA624" s="77"/>
    </row>
    <row r="625" spans="1:53" s="31" customFormat="1">
      <c r="A625" s="157"/>
      <c r="B625" s="77"/>
      <c r="C625" s="77"/>
      <c r="D625" s="77"/>
      <c r="E625" s="77"/>
      <c r="BA625" s="77"/>
    </row>
    <row r="626" spans="1:53" s="31" customFormat="1">
      <c r="A626" s="157"/>
      <c r="B626" s="77"/>
      <c r="C626" s="77"/>
      <c r="D626" s="77"/>
      <c r="E626" s="77"/>
      <c r="BA626" s="77"/>
    </row>
    <row r="627" spans="1:53" s="31" customFormat="1">
      <c r="A627" s="157"/>
      <c r="B627" s="77"/>
      <c r="C627" s="77"/>
      <c r="D627" s="77"/>
      <c r="E627" s="77"/>
      <c r="BA627" s="77"/>
    </row>
    <row r="628" spans="1:53" s="31" customFormat="1">
      <c r="A628" s="157"/>
      <c r="B628" s="77"/>
      <c r="C628" s="77"/>
      <c r="D628" s="77"/>
      <c r="E628" s="77"/>
      <c r="BA628" s="77"/>
    </row>
    <row r="629" spans="1:53" s="31" customFormat="1">
      <c r="A629" s="157"/>
      <c r="B629" s="77"/>
      <c r="C629" s="77"/>
      <c r="D629" s="77"/>
      <c r="E629" s="77"/>
      <c r="BA629" s="77"/>
    </row>
    <row r="630" spans="1:53" s="31" customFormat="1">
      <c r="A630" s="157"/>
      <c r="B630" s="77"/>
      <c r="C630" s="77"/>
      <c r="D630" s="77"/>
      <c r="E630" s="77"/>
      <c r="BA630" s="77"/>
    </row>
    <row r="631" spans="1:53" s="31" customFormat="1">
      <c r="A631" s="157"/>
      <c r="B631" s="77"/>
      <c r="C631" s="77"/>
      <c r="D631" s="77"/>
      <c r="E631" s="77"/>
      <c r="BA631" s="77"/>
    </row>
    <row r="632" spans="1:53" s="31" customFormat="1">
      <c r="A632" s="157"/>
      <c r="B632" s="77"/>
      <c r="C632" s="77"/>
      <c r="D632" s="77"/>
      <c r="E632" s="77"/>
      <c r="BA632" s="77"/>
    </row>
    <row r="633" spans="1:53" s="31" customFormat="1">
      <c r="A633" s="157"/>
      <c r="B633" s="77"/>
      <c r="C633" s="77"/>
      <c r="D633" s="77"/>
      <c r="E633" s="77"/>
      <c r="BA633" s="77"/>
    </row>
    <row r="634" spans="1:53" s="31" customFormat="1">
      <c r="A634" s="157"/>
      <c r="B634" s="77"/>
      <c r="C634" s="77"/>
      <c r="D634" s="77"/>
      <c r="E634" s="77"/>
      <c r="BA634" s="77"/>
    </row>
    <row r="635" spans="1:53" s="31" customFormat="1">
      <c r="A635" s="157"/>
      <c r="B635" s="77"/>
      <c r="C635" s="77"/>
      <c r="D635" s="77"/>
      <c r="E635" s="77"/>
      <c r="BA635" s="77"/>
    </row>
    <row r="636" spans="1:53" s="31" customFormat="1">
      <c r="A636" s="157"/>
      <c r="B636" s="77"/>
      <c r="C636" s="77"/>
      <c r="D636" s="77"/>
      <c r="E636" s="77"/>
      <c r="BA636" s="77"/>
    </row>
    <row r="637" spans="1:53" s="31" customFormat="1">
      <c r="A637" s="157"/>
      <c r="B637" s="77"/>
      <c r="C637" s="77"/>
      <c r="D637" s="77"/>
      <c r="E637" s="77"/>
      <c r="BA637" s="77"/>
    </row>
    <row r="638" spans="1:53" s="31" customFormat="1">
      <c r="A638" s="157"/>
      <c r="B638" s="77"/>
      <c r="C638" s="77"/>
      <c r="D638" s="77"/>
      <c r="E638" s="77"/>
      <c r="BA638" s="77"/>
    </row>
    <row r="639" spans="1:53" s="31" customFormat="1">
      <c r="A639" s="157"/>
      <c r="B639" s="77"/>
      <c r="C639" s="77"/>
      <c r="D639" s="77"/>
      <c r="E639" s="77"/>
      <c r="BA639" s="77"/>
    </row>
    <row r="640" spans="1:53" s="31" customFormat="1">
      <c r="A640" s="157"/>
      <c r="B640" s="77"/>
      <c r="C640" s="77"/>
      <c r="D640" s="77"/>
      <c r="E640" s="77"/>
      <c r="BA640" s="77"/>
    </row>
    <row r="641" spans="1:53" s="31" customFormat="1">
      <c r="A641" s="157"/>
      <c r="B641" s="77"/>
      <c r="C641" s="77"/>
      <c r="D641" s="77"/>
      <c r="E641" s="77"/>
      <c r="BA641" s="77"/>
    </row>
    <row r="642" spans="1:53" s="31" customFormat="1">
      <c r="A642" s="157"/>
      <c r="B642" s="77"/>
      <c r="C642" s="77"/>
      <c r="D642" s="77"/>
      <c r="E642" s="77"/>
      <c r="BA642" s="77"/>
    </row>
    <row r="643" spans="1:53" s="31" customFormat="1">
      <c r="A643" s="157"/>
      <c r="B643" s="77"/>
      <c r="C643" s="77"/>
      <c r="D643" s="77"/>
      <c r="E643" s="77"/>
      <c r="BA643" s="77"/>
    </row>
    <row r="644" spans="1:53" s="31" customFormat="1">
      <c r="A644" s="157"/>
      <c r="B644" s="77"/>
      <c r="C644" s="77"/>
      <c r="D644" s="77"/>
      <c r="E644" s="77"/>
      <c r="BA644" s="77"/>
    </row>
    <row r="645" spans="1:53" s="31" customFormat="1">
      <c r="A645" s="157"/>
      <c r="B645" s="77"/>
      <c r="C645" s="77"/>
      <c r="D645" s="77"/>
      <c r="E645" s="77"/>
      <c r="BA645" s="77"/>
    </row>
    <row r="646" spans="1:53" s="31" customFormat="1">
      <c r="A646" s="157"/>
      <c r="B646" s="77"/>
      <c r="C646" s="77"/>
      <c r="D646" s="77"/>
      <c r="E646" s="77"/>
      <c r="BA646" s="77"/>
    </row>
    <row r="647" spans="1:53" s="31" customFormat="1">
      <c r="A647" s="157"/>
      <c r="B647" s="77"/>
      <c r="C647" s="77"/>
      <c r="D647" s="77"/>
      <c r="E647" s="77"/>
      <c r="BA647" s="77"/>
    </row>
    <row r="648" spans="1:53" s="31" customFormat="1">
      <c r="A648" s="157"/>
      <c r="B648" s="77"/>
      <c r="C648" s="77"/>
      <c r="D648" s="77"/>
      <c r="E648" s="77"/>
      <c r="BA648" s="77"/>
    </row>
    <row r="649" spans="1:53" s="31" customFormat="1">
      <c r="A649" s="157"/>
      <c r="B649" s="77"/>
      <c r="C649" s="77"/>
      <c r="D649" s="77"/>
      <c r="E649" s="77"/>
      <c r="BA649" s="77"/>
    </row>
    <row r="650" spans="1:53" s="31" customFormat="1">
      <c r="A650" s="157"/>
      <c r="B650" s="77"/>
      <c r="C650" s="77"/>
      <c r="D650" s="77"/>
      <c r="E650" s="77"/>
      <c r="BA650" s="77"/>
    </row>
    <row r="651" spans="1:53" s="31" customFormat="1">
      <c r="A651" s="157"/>
      <c r="B651" s="77"/>
      <c r="C651" s="77"/>
      <c r="D651" s="77"/>
      <c r="E651" s="77"/>
      <c r="BA651" s="77"/>
    </row>
    <row r="652" spans="1:53" s="31" customFormat="1">
      <c r="A652" s="157"/>
      <c r="B652" s="77"/>
      <c r="C652" s="77"/>
      <c r="D652" s="77"/>
      <c r="E652" s="77"/>
      <c r="BA652" s="77"/>
    </row>
    <row r="653" spans="1:53" s="31" customFormat="1">
      <c r="A653" s="157"/>
      <c r="B653" s="77"/>
      <c r="C653" s="77"/>
      <c r="D653" s="77"/>
      <c r="E653" s="77"/>
      <c r="BA653" s="77"/>
    </row>
    <row r="654" spans="1:53" s="31" customFormat="1">
      <c r="A654" s="157"/>
      <c r="B654" s="77"/>
      <c r="C654" s="77"/>
      <c r="D654" s="77"/>
      <c r="E654" s="77"/>
      <c r="BA654" s="77"/>
    </row>
    <row r="655" spans="1:53" s="31" customFormat="1">
      <c r="A655" s="157"/>
      <c r="B655" s="77"/>
      <c r="C655" s="77"/>
      <c r="D655" s="77"/>
      <c r="E655" s="77"/>
      <c r="BA655" s="77"/>
    </row>
    <row r="656" spans="1:53" s="31" customFormat="1">
      <c r="A656" s="157"/>
      <c r="B656" s="77"/>
      <c r="C656" s="77"/>
      <c r="D656" s="77"/>
      <c r="E656" s="77"/>
      <c r="BA656" s="77"/>
    </row>
    <row r="657" spans="1:53" s="31" customFormat="1">
      <c r="A657" s="157"/>
      <c r="B657" s="77"/>
      <c r="C657" s="77"/>
      <c r="D657" s="77"/>
      <c r="E657" s="77"/>
      <c r="BA657" s="77"/>
    </row>
    <row r="658" spans="1:53" s="31" customFormat="1">
      <c r="A658" s="157"/>
      <c r="B658" s="77"/>
      <c r="C658" s="77"/>
      <c r="D658" s="77"/>
      <c r="E658" s="77"/>
      <c r="BA658" s="77"/>
    </row>
    <row r="659" spans="1:53" s="31" customFormat="1">
      <c r="A659" s="157"/>
      <c r="B659" s="77"/>
      <c r="C659" s="77"/>
      <c r="D659" s="77"/>
      <c r="E659" s="77"/>
      <c r="BA659" s="77"/>
    </row>
    <row r="660" spans="1:53" s="31" customFormat="1">
      <c r="A660" s="157"/>
      <c r="B660" s="77"/>
      <c r="C660" s="77"/>
      <c r="D660" s="77"/>
      <c r="E660" s="77"/>
      <c r="BA660" s="77"/>
    </row>
    <row r="661" spans="1:53" s="31" customFormat="1">
      <c r="A661" s="157"/>
      <c r="B661" s="77"/>
      <c r="C661" s="77"/>
      <c r="D661" s="77"/>
      <c r="E661" s="77"/>
      <c r="BA661" s="77"/>
    </row>
    <row r="662" spans="1:53" s="31" customFormat="1">
      <c r="A662" s="157"/>
      <c r="B662" s="77"/>
      <c r="C662" s="77"/>
      <c r="D662" s="77"/>
      <c r="E662" s="77"/>
      <c r="BA662" s="77"/>
    </row>
    <row r="663" spans="1:53" s="31" customFormat="1">
      <c r="A663" s="157"/>
      <c r="B663" s="77"/>
      <c r="C663" s="77"/>
      <c r="D663" s="77"/>
      <c r="E663" s="77"/>
      <c r="BA663" s="77"/>
    </row>
    <row r="664" spans="1:53" s="31" customFormat="1">
      <c r="A664" s="157"/>
      <c r="B664" s="77"/>
      <c r="C664" s="77"/>
      <c r="D664" s="77"/>
      <c r="E664" s="77"/>
      <c r="BA664" s="77"/>
    </row>
    <row r="665" spans="1:53" s="31" customFormat="1">
      <c r="A665" s="157"/>
      <c r="B665" s="77"/>
      <c r="C665" s="77"/>
      <c r="D665" s="77"/>
      <c r="E665" s="77"/>
      <c r="BA665" s="77"/>
    </row>
    <row r="666" spans="1:53" s="31" customFormat="1">
      <c r="A666" s="157"/>
      <c r="B666" s="77"/>
      <c r="C666" s="77"/>
      <c r="D666" s="77"/>
      <c r="E666" s="77"/>
      <c r="BA666" s="77"/>
    </row>
    <row r="667" spans="1:53" s="31" customFormat="1">
      <c r="A667" s="157"/>
      <c r="B667" s="77"/>
      <c r="C667" s="77"/>
      <c r="D667" s="77"/>
      <c r="E667" s="77"/>
      <c r="BA667" s="77"/>
    </row>
    <row r="668" spans="1:53" s="31" customFormat="1">
      <c r="A668" s="157"/>
      <c r="B668" s="77"/>
      <c r="C668" s="77"/>
      <c r="D668" s="77"/>
      <c r="E668" s="77"/>
      <c r="BA668" s="77"/>
    </row>
    <row r="669" spans="1:53" s="31" customFormat="1">
      <c r="A669" s="157"/>
      <c r="B669" s="77"/>
      <c r="C669" s="77"/>
      <c r="D669" s="77"/>
      <c r="E669" s="77"/>
      <c r="BA669" s="77"/>
    </row>
    <row r="670" spans="1:53" s="31" customFormat="1">
      <c r="A670" s="157"/>
      <c r="B670" s="77"/>
      <c r="C670" s="77"/>
      <c r="D670" s="77"/>
      <c r="E670" s="77"/>
      <c r="BA670" s="77"/>
    </row>
    <row r="671" spans="1:53" s="31" customFormat="1">
      <c r="A671" s="157"/>
      <c r="B671" s="77"/>
      <c r="C671" s="77"/>
      <c r="D671" s="77"/>
      <c r="E671" s="77"/>
      <c r="BA671" s="77"/>
    </row>
    <row r="672" spans="1:53" s="31" customFormat="1">
      <c r="A672" s="157"/>
      <c r="B672" s="77"/>
      <c r="C672" s="77"/>
      <c r="D672" s="77"/>
      <c r="E672" s="77"/>
      <c r="BA672" s="77"/>
    </row>
    <row r="673" spans="1:53" s="31" customFormat="1">
      <c r="A673" s="157"/>
      <c r="B673" s="77"/>
      <c r="C673" s="77"/>
      <c r="D673" s="77"/>
      <c r="E673" s="77"/>
      <c r="BA673" s="77"/>
    </row>
    <row r="674" spans="1:53" s="31" customFormat="1">
      <c r="A674" s="157"/>
      <c r="B674" s="77"/>
      <c r="C674" s="77"/>
      <c r="D674" s="77"/>
      <c r="E674" s="77"/>
      <c r="BA674" s="77"/>
    </row>
    <row r="675" spans="1:53" s="31" customFormat="1">
      <c r="A675" s="157"/>
      <c r="B675" s="77"/>
      <c r="C675" s="77"/>
      <c r="D675" s="77"/>
      <c r="E675" s="77"/>
      <c r="BA675" s="77"/>
    </row>
    <row r="676" spans="1:53" s="31" customFormat="1">
      <c r="A676" s="157"/>
      <c r="B676" s="77"/>
      <c r="C676" s="77"/>
      <c r="D676" s="77"/>
      <c r="E676" s="77"/>
      <c r="BA676" s="77"/>
    </row>
    <row r="677" spans="1:53" s="31" customFormat="1">
      <c r="A677" s="157"/>
      <c r="B677" s="77"/>
      <c r="C677" s="77"/>
      <c r="D677" s="77"/>
      <c r="E677" s="77"/>
      <c r="BA677" s="77"/>
    </row>
    <row r="678" spans="1:53" s="31" customFormat="1">
      <c r="A678" s="157"/>
      <c r="B678" s="77"/>
      <c r="C678" s="77"/>
      <c r="D678" s="77"/>
      <c r="E678" s="77"/>
      <c r="BA678" s="77"/>
    </row>
    <row r="679" spans="1:53" s="31" customFormat="1">
      <c r="A679" s="157"/>
      <c r="B679" s="77"/>
      <c r="C679" s="77"/>
      <c r="D679" s="77"/>
      <c r="E679" s="77"/>
      <c r="BA679" s="77"/>
    </row>
    <row r="680" spans="1:53" s="31" customFormat="1">
      <c r="A680" s="157"/>
      <c r="B680" s="77"/>
      <c r="C680" s="77"/>
      <c r="D680" s="77"/>
      <c r="E680" s="77"/>
      <c r="BA680" s="77"/>
    </row>
    <row r="681" spans="1:53" s="31" customFormat="1">
      <c r="A681" s="157"/>
      <c r="B681" s="77"/>
      <c r="C681" s="77"/>
      <c r="D681" s="77"/>
      <c r="E681" s="77"/>
      <c r="BA681" s="77"/>
    </row>
    <row r="682" spans="1:53" s="31" customFormat="1">
      <c r="A682" s="157"/>
      <c r="B682" s="77"/>
      <c r="C682" s="77"/>
      <c r="D682" s="77"/>
      <c r="E682" s="77"/>
      <c r="BA682" s="77"/>
    </row>
    <row r="683" spans="1:53" s="31" customFormat="1">
      <c r="A683" s="157"/>
      <c r="B683" s="77"/>
      <c r="C683" s="77"/>
      <c r="D683" s="77"/>
      <c r="E683" s="77"/>
      <c r="BA683" s="77"/>
    </row>
    <row r="684" spans="1:53" s="31" customFormat="1">
      <c r="A684" s="157"/>
      <c r="B684" s="77"/>
      <c r="C684" s="77"/>
      <c r="D684" s="77"/>
      <c r="E684" s="77"/>
      <c r="BA684" s="77"/>
    </row>
    <row r="685" spans="1:53" s="31" customFormat="1">
      <c r="A685" s="157"/>
      <c r="B685" s="77"/>
      <c r="C685" s="77"/>
      <c r="D685" s="77"/>
      <c r="E685" s="77"/>
      <c r="BA685" s="77"/>
    </row>
    <row r="686" spans="1:53" s="31" customFormat="1">
      <c r="A686" s="157"/>
      <c r="B686" s="77"/>
      <c r="C686" s="77"/>
      <c r="D686" s="77"/>
      <c r="E686" s="77"/>
      <c r="BA686" s="77"/>
    </row>
    <row r="687" spans="1:53" s="31" customFormat="1">
      <c r="A687" s="157"/>
      <c r="B687" s="77"/>
      <c r="C687" s="77"/>
      <c r="D687" s="77"/>
      <c r="E687" s="77"/>
      <c r="BA687" s="77"/>
    </row>
    <row r="688" spans="1:53" s="31" customFormat="1">
      <c r="A688" s="157"/>
      <c r="B688" s="77"/>
      <c r="C688" s="77"/>
      <c r="D688" s="77"/>
      <c r="E688" s="77"/>
      <c r="BA688" s="77"/>
    </row>
    <row r="689" spans="1:53" s="31" customFormat="1">
      <c r="A689" s="157"/>
      <c r="B689" s="77"/>
      <c r="C689" s="77"/>
      <c r="D689" s="77"/>
      <c r="E689" s="77"/>
      <c r="BA689" s="77"/>
    </row>
    <row r="690" spans="1:53" s="31" customFormat="1">
      <c r="A690" s="157"/>
      <c r="B690" s="77"/>
      <c r="C690" s="77"/>
      <c r="D690" s="77"/>
      <c r="E690" s="77"/>
      <c r="BA690" s="77"/>
    </row>
    <row r="691" spans="1:53" s="31" customFormat="1">
      <c r="A691" s="157"/>
      <c r="B691" s="77"/>
      <c r="C691" s="77"/>
      <c r="D691" s="77"/>
      <c r="E691" s="77"/>
      <c r="BA691" s="77"/>
    </row>
    <row r="692" spans="1:53" s="31" customFormat="1">
      <c r="A692" s="157"/>
      <c r="B692" s="77"/>
      <c r="C692" s="77"/>
      <c r="D692" s="77"/>
      <c r="E692" s="77"/>
      <c r="BA692" s="77"/>
    </row>
    <row r="693" spans="1:53" s="31" customFormat="1">
      <c r="A693" s="157"/>
      <c r="B693" s="77"/>
      <c r="C693" s="77"/>
      <c r="D693" s="77"/>
      <c r="E693" s="77"/>
      <c r="BA693" s="77"/>
    </row>
    <row r="694" spans="1:53" s="31" customFormat="1">
      <c r="A694" s="157"/>
      <c r="B694" s="77"/>
      <c r="C694" s="77"/>
      <c r="D694" s="77"/>
      <c r="E694" s="77"/>
      <c r="BA694" s="77"/>
    </row>
    <row r="695" spans="1:53" s="31" customFormat="1">
      <c r="A695" s="157"/>
      <c r="B695" s="77"/>
      <c r="C695" s="77"/>
      <c r="D695" s="77"/>
      <c r="E695" s="77"/>
      <c r="BA695" s="77"/>
    </row>
    <row r="696" spans="1:53" s="31" customFormat="1">
      <c r="A696" s="157"/>
      <c r="B696" s="77"/>
      <c r="C696" s="77"/>
      <c r="D696" s="77"/>
      <c r="E696" s="77"/>
      <c r="BA696" s="77"/>
    </row>
    <row r="697" spans="1:53" s="31" customFormat="1">
      <c r="A697" s="157"/>
      <c r="B697" s="77"/>
      <c r="C697" s="77"/>
      <c r="D697" s="77"/>
      <c r="E697" s="77"/>
      <c r="BA697" s="77"/>
    </row>
    <row r="698" spans="1:53" s="31" customFormat="1">
      <c r="A698" s="157"/>
      <c r="B698" s="77"/>
      <c r="C698" s="77"/>
      <c r="D698" s="77"/>
      <c r="E698" s="77"/>
      <c r="BA698" s="77"/>
    </row>
    <row r="699" spans="1:53" s="31" customFormat="1">
      <c r="A699" s="157"/>
      <c r="B699" s="77"/>
      <c r="C699" s="77"/>
      <c r="D699" s="77"/>
      <c r="E699" s="77"/>
      <c r="BA699" s="77"/>
    </row>
    <row r="700" spans="1:53" s="31" customFormat="1">
      <c r="A700" s="157"/>
      <c r="B700" s="77"/>
      <c r="C700" s="77"/>
      <c r="D700" s="77"/>
      <c r="E700" s="77"/>
      <c r="BA700" s="77"/>
    </row>
    <row r="701" spans="1:53" s="31" customFormat="1">
      <c r="A701" s="157"/>
      <c r="B701" s="77"/>
      <c r="C701" s="77"/>
      <c r="D701" s="77"/>
      <c r="E701" s="77"/>
      <c r="BA701" s="77"/>
    </row>
    <row r="702" spans="1:53" s="31" customFormat="1">
      <c r="A702" s="157"/>
      <c r="B702" s="77"/>
      <c r="C702" s="77"/>
      <c r="D702" s="77"/>
      <c r="E702" s="77"/>
      <c r="BA702" s="77"/>
    </row>
    <row r="703" spans="1:53" s="31" customFormat="1">
      <c r="A703" s="157"/>
      <c r="B703" s="77"/>
      <c r="C703" s="77"/>
      <c r="D703" s="77"/>
      <c r="E703" s="77"/>
      <c r="BA703" s="77"/>
    </row>
    <row r="704" spans="1:53" s="31" customFormat="1">
      <c r="A704" s="157"/>
      <c r="B704" s="77"/>
      <c r="C704" s="77"/>
      <c r="D704" s="77"/>
      <c r="E704" s="77"/>
      <c r="BA704" s="77"/>
    </row>
    <row r="705" spans="1:53" s="31" customFormat="1">
      <c r="A705" s="157"/>
      <c r="B705" s="77"/>
      <c r="C705" s="77"/>
      <c r="D705" s="77"/>
      <c r="E705" s="77"/>
      <c r="BA705" s="77"/>
    </row>
    <row r="706" spans="1:53" s="31" customFormat="1">
      <c r="A706" s="157"/>
      <c r="B706" s="77"/>
      <c r="C706" s="77"/>
      <c r="D706" s="77"/>
      <c r="E706" s="77"/>
      <c r="BA706" s="77"/>
    </row>
    <row r="707" spans="1:53" s="31" customFormat="1">
      <c r="A707" s="157"/>
      <c r="B707" s="77"/>
      <c r="C707" s="77"/>
      <c r="D707" s="77"/>
      <c r="E707" s="77"/>
      <c r="BA707" s="77"/>
    </row>
    <row r="708" spans="1:53" s="31" customFormat="1">
      <c r="A708" s="157"/>
      <c r="B708" s="77"/>
      <c r="C708" s="77"/>
      <c r="D708" s="77"/>
      <c r="E708" s="77"/>
      <c r="BA708" s="77"/>
    </row>
    <row r="709" spans="1:53" s="31" customFormat="1">
      <c r="A709" s="157"/>
      <c r="B709" s="77"/>
      <c r="C709" s="77"/>
      <c r="D709" s="77"/>
      <c r="E709" s="77"/>
      <c r="BA709" s="77"/>
    </row>
    <row r="710" spans="1:53" s="31" customFormat="1">
      <c r="A710" s="157"/>
      <c r="B710" s="77"/>
      <c r="C710" s="77"/>
      <c r="D710" s="77"/>
      <c r="E710" s="77"/>
      <c r="BA710" s="77"/>
    </row>
    <row r="711" spans="1:53" s="31" customFormat="1">
      <c r="A711" s="157"/>
      <c r="B711" s="77"/>
      <c r="C711" s="77"/>
      <c r="D711" s="77"/>
      <c r="E711" s="77"/>
      <c r="BA711" s="77"/>
    </row>
    <row r="712" spans="1:53" s="31" customFormat="1">
      <c r="A712" s="157"/>
      <c r="B712" s="77"/>
      <c r="C712" s="77"/>
      <c r="D712" s="77"/>
      <c r="E712" s="77"/>
      <c r="BA712" s="77"/>
    </row>
    <row r="713" spans="1:53" s="31" customFormat="1">
      <c r="A713" s="157"/>
      <c r="B713" s="77"/>
      <c r="C713" s="77"/>
      <c r="D713" s="77"/>
      <c r="E713" s="77"/>
      <c r="BA713" s="77"/>
    </row>
    <row r="714" spans="1:53" s="31" customFormat="1">
      <c r="A714" s="157"/>
      <c r="B714" s="77"/>
      <c r="C714" s="77"/>
      <c r="D714" s="77"/>
      <c r="E714" s="77"/>
      <c r="BA714" s="77"/>
    </row>
    <row r="715" spans="1:53" s="31" customFormat="1">
      <c r="A715" s="157"/>
      <c r="B715" s="77"/>
      <c r="C715" s="77"/>
      <c r="D715" s="77"/>
      <c r="E715" s="77"/>
      <c r="BA715" s="77"/>
    </row>
    <row r="716" spans="1:53" s="31" customFormat="1">
      <c r="A716" s="157"/>
      <c r="B716" s="77"/>
      <c r="C716" s="77"/>
      <c r="D716" s="77"/>
      <c r="E716" s="77"/>
      <c r="BA716" s="77"/>
    </row>
    <row r="717" spans="1:53" s="31" customFormat="1">
      <c r="A717" s="157"/>
      <c r="B717" s="77"/>
      <c r="C717" s="77"/>
      <c r="D717" s="77"/>
      <c r="E717" s="77"/>
      <c r="BA717" s="77"/>
    </row>
    <row r="718" spans="1:53" s="31" customFormat="1">
      <c r="A718" s="157"/>
      <c r="B718" s="77"/>
      <c r="C718" s="77"/>
      <c r="D718" s="77"/>
      <c r="E718" s="77"/>
      <c r="BA718" s="77"/>
    </row>
    <row r="719" spans="1:53" s="31" customFormat="1">
      <c r="A719" s="157"/>
      <c r="B719" s="77"/>
      <c r="C719" s="77"/>
      <c r="D719" s="77"/>
      <c r="E719" s="77"/>
      <c r="BA719" s="77"/>
    </row>
    <row r="720" spans="1:53" s="31" customFormat="1">
      <c r="A720" s="157"/>
      <c r="B720" s="77"/>
      <c r="C720" s="77"/>
      <c r="D720" s="77"/>
      <c r="E720" s="77"/>
      <c r="BA720" s="77"/>
    </row>
    <row r="721" spans="1:53" s="31" customFormat="1">
      <c r="A721" s="157"/>
      <c r="B721" s="77"/>
      <c r="C721" s="77"/>
      <c r="D721" s="77"/>
      <c r="E721" s="77"/>
      <c r="BA721" s="77"/>
    </row>
    <row r="722" spans="1:53" s="31" customFormat="1">
      <c r="A722" s="157"/>
      <c r="B722" s="77"/>
      <c r="C722" s="77"/>
      <c r="D722" s="77"/>
      <c r="E722" s="77"/>
      <c r="BA722" s="77"/>
    </row>
    <row r="723" spans="1:53" s="31" customFormat="1">
      <c r="A723" s="157"/>
      <c r="B723" s="77"/>
      <c r="C723" s="77"/>
      <c r="D723" s="77"/>
      <c r="E723" s="77"/>
      <c r="BA723" s="77"/>
    </row>
    <row r="724" spans="1:53" s="31" customFormat="1">
      <c r="A724" s="157"/>
      <c r="B724" s="77"/>
      <c r="C724" s="77"/>
      <c r="D724" s="77"/>
      <c r="E724" s="77"/>
      <c r="BA724" s="77"/>
    </row>
    <row r="725" spans="1:53" s="31" customFormat="1">
      <c r="A725" s="157"/>
      <c r="B725" s="77"/>
      <c r="C725" s="77"/>
      <c r="D725" s="77"/>
      <c r="E725" s="77"/>
      <c r="BA725" s="77"/>
    </row>
    <row r="726" spans="1:53" s="31" customFormat="1">
      <c r="A726" s="157"/>
      <c r="B726" s="77"/>
      <c r="C726" s="77"/>
      <c r="D726" s="77"/>
      <c r="E726" s="77"/>
      <c r="BA726" s="77"/>
    </row>
    <row r="727" spans="1:53" s="31" customFormat="1">
      <c r="A727" s="157"/>
      <c r="B727" s="77"/>
      <c r="C727" s="77"/>
      <c r="D727" s="77"/>
      <c r="E727" s="77"/>
      <c r="BA727" s="77"/>
    </row>
    <row r="728" spans="1:53" s="31" customFormat="1">
      <c r="A728" s="157"/>
      <c r="B728" s="77"/>
      <c r="C728" s="77"/>
      <c r="D728" s="77"/>
      <c r="E728" s="77"/>
      <c r="BA728" s="77"/>
    </row>
    <row r="729" spans="1:53" s="31" customFormat="1">
      <c r="A729" s="157"/>
      <c r="B729" s="77"/>
      <c r="C729" s="77"/>
      <c r="D729" s="77"/>
      <c r="E729" s="77"/>
      <c r="BA729" s="77"/>
    </row>
    <row r="730" spans="1:53" s="31" customFormat="1">
      <c r="A730" s="157"/>
      <c r="B730" s="77"/>
      <c r="C730" s="77"/>
      <c r="D730" s="77"/>
      <c r="E730" s="77"/>
      <c r="BA730" s="77"/>
    </row>
    <row r="731" spans="1:53" s="31" customFormat="1">
      <c r="A731" s="157"/>
      <c r="B731" s="77"/>
      <c r="C731" s="77"/>
      <c r="D731" s="77"/>
      <c r="E731" s="77"/>
      <c r="BA731" s="77"/>
    </row>
    <row r="732" spans="1:53" s="31" customFormat="1">
      <c r="A732" s="157"/>
      <c r="B732" s="77"/>
      <c r="C732" s="77"/>
      <c r="D732" s="77"/>
      <c r="E732" s="77"/>
      <c r="BA732" s="77"/>
    </row>
    <row r="733" spans="1:53" s="31" customFormat="1">
      <c r="A733" s="157"/>
      <c r="B733" s="77"/>
      <c r="C733" s="77"/>
      <c r="D733" s="77"/>
      <c r="E733" s="77"/>
      <c r="BA733" s="77"/>
    </row>
    <row r="734" spans="1:53" s="31" customFormat="1">
      <c r="A734" s="157"/>
      <c r="B734" s="77"/>
      <c r="C734" s="77"/>
      <c r="D734" s="77"/>
      <c r="E734" s="77"/>
      <c r="BA734" s="77"/>
    </row>
    <row r="735" spans="1:53" s="31" customFormat="1">
      <c r="A735" s="157"/>
      <c r="B735" s="77"/>
      <c r="C735" s="77"/>
      <c r="D735" s="77"/>
      <c r="E735" s="77"/>
      <c r="BA735" s="77"/>
    </row>
    <row r="736" spans="1:53" s="31" customFormat="1">
      <c r="A736" s="157"/>
      <c r="B736" s="77"/>
      <c r="C736" s="77"/>
      <c r="D736" s="77"/>
      <c r="E736" s="77"/>
      <c r="BA736" s="77"/>
    </row>
    <row r="737" spans="1:53" s="31" customFormat="1">
      <c r="A737" s="157"/>
      <c r="B737" s="77"/>
      <c r="C737" s="77"/>
      <c r="D737" s="77"/>
      <c r="E737" s="77"/>
      <c r="BA737" s="77"/>
    </row>
    <row r="738" spans="1:53" s="31" customFormat="1">
      <c r="A738" s="157"/>
      <c r="B738" s="77"/>
      <c r="C738" s="77"/>
      <c r="D738" s="77"/>
      <c r="E738" s="77"/>
      <c r="BA738" s="77"/>
    </row>
    <row r="739" spans="1:53" s="31" customFormat="1">
      <c r="A739" s="157"/>
      <c r="B739" s="77"/>
      <c r="C739" s="77"/>
      <c r="D739" s="77"/>
      <c r="E739" s="77"/>
      <c r="BA739" s="77"/>
    </row>
    <row r="740" spans="1:53" s="31" customFormat="1">
      <c r="A740" s="157"/>
      <c r="B740" s="77"/>
      <c r="C740" s="77"/>
      <c r="D740" s="77"/>
      <c r="E740" s="77"/>
      <c r="BA740" s="77"/>
    </row>
    <row r="741" spans="1:53" s="31" customFormat="1">
      <c r="A741" s="157"/>
      <c r="B741" s="77"/>
      <c r="C741" s="77"/>
      <c r="D741" s="77"/>
      <c r="E741" s="77"/>
      <c r="BA741" s="77"/>
    </row>
    <row r="742" spans="1:53" s="31" customFormat="1">
      <c r="A742" s="157"/>
      <c r="B742" s="77"/>
      <c r="C742" s="77"/>
      <c r="D742" s="77"/>
      <c r="E742" s="77"/>
      <c r="BA742" s="77"/>
    </row>
    <row r="743" spans="1:53" s="31" customFormat="1">
      <c r="A743" s="157"/>
      <c r="B743" s="77"/>
      <c r="C743" s="77"/>
      <c r="D743" s="77"/>
      <c r="E743" s="77"/>
      <c r="BA743" s="77"/>
    </row>
    <row r="744" spans="1:53" s="31" customFormat="1">
      <c r="A744" s="157"/>
      <c r="B744" s="77"/>
      <c r="C744" s="77"/>
      <c r="D744" s="77"/>
      <c r="E744" s="77"/>
      <c r="BA744" s="77"/>
    </row>
    <row r="745" spans="1:53" s="31" customFormat="1">
      <c r="A745" s="157"/>
      <c r="B745" s="77"/>
      <c r="C745" s="77"/>
      <c r="D745" s="77"/>
      <c r="E745" s="77"/>
      <c r="BA745" s="77"/>
    </row>
    <row r="746" spans="1:53" s="31" customFormat="1">
      <c r="A746" s="157"/>
      <c r="B746" s="77"/>
      <c r="C746" s="77"/>
      <c r="D746" s="77"/>
      <c r="E746" s="77"/>
      <c r="BA746" s="77"/>
    </row>
    <row r="747" spans="1:53" s="31" customFormat="1">
      <c r="A747" s="157"/>
      <c r="B747" s="77"/>
      <c r="C747" s="77"/>
      <c r="D747" s="77"/>
      <c r="E747" s="77"/>
      <c r="BA747" s="77"/>
    </row>
    <row r="748" spans="1:53" s="31" customFormat="1">
      <c r="A748" s="157"/>
      <c r="B748" s="77"/>
      <c r="C748" s="77"/>
      <c r="D748" s="77"/>
      <c r="E748" s="77"/>
      <c r="BA748" s="77"/>
    </row>
    <row r="749" spans="1:53" s="31" customFormat="1">
      <c r="A749" s="157"/>
      <c r="B749" s="77"/>
      <c r="C749" s="77"/>
      <c r="D749" s="77"/>
      <c r="E749" s="77"/>
      <c r="BA749" s="77"/>
    </row>
    <row r="750" spans="1:53" s="31" customFormat="1">
      <c r="A750" s="157"/>
      <c r="B750" s="77"/>
      <c r="C750" s="77"/>
      <c r="D750" s="77"/>
      <c r="E750" s="77"/>
      <c r="BA750" s="77"/>
    </row>
    <row r="751" spans="1:53" s="31" customFormat="1">
      <c r="A751" s="157"/>
      <c r="B751" s="77"/>
      <c r="C751" s="77"/>
      <c r="D751" s="77"/>
      <c r="E751" s="77"/>
      <c r="BA751" s="77"/>
    </row>
    <row r="752" spans="1:53" s="31" customFormat="1">
      <c r="A752" s="157"/>
      <c r="B752" s="77"/>
      <c r="C752" s="77"/>
      <c r="D752" s="77"/>
      <c r="E752" s="77"/>
      <c r="BA752" s="77"/>
    </row>
    <row r="753" spans="1:53" s="31" customFormat="1">
      <c r="A753" s="157"/>
      <c r="B753" s="77"/>
      <c r="C753" s="77"/>
      <c r="D753" s="77"/>
      <c r="E753" s="77"/>
      <c r="BA753" s="77"/>
    </row>
    <row r="754" spans="1:53" s="31" customFormat="1">
      <c r="A754" s="157"/>
      <c r="B754" s="77"/>
      <c r="C754" s="77"/>
      <c r="D754" s="77"/>
      <c r="E754" s="77"/>
      <c r="BA754" s="77"/>
    </row>
    <row r="755" spans="1:53" s="31" customFormat="1">
      <c r="A755" s="157"/>
      <c r="B755" s="77"/>
      <c r="C755" s="77"/>
      <c r="D755" s="77"/>
      <c r="E755" s="77"/>
      <c r="BA755" s="77"/>
    </row>
    <row r="756" spans="1:53" s="31" customFormat="1">
      <c r="A756" s="157"/>
      <c r="B756" s="77"/>
      <c r="C756" s="77"/>
      <c r="D756" s="77"/>
      <c r="E756" s="77"/>
      <c r="BA756" s="77"/>
    </row>
    <row r="757" spans="1:53" s="31" customFormat="1">
      <c r="A757" s="157"/>
      <c r="B757" s="77"/>
      <c r="C757" s="77"/>
      <c r="D757" s="77"/>
      <c r="E757" s="77"/>
      <c r="BA757" s="77"/>
    </row>
    <row r="758" spans="1:53" s="31" customFormat="1">
      <c r="A758" s="157"/>
      <c r="B758" s="77"/>
      <c r="C758" s="77"/>
      <c r="D758" s="77"/>
      <c r="E758" s="77"/>
      <c r="BA758" s="77"/>
    </row>
    <row r="759" spans="1:53" s="31" customFormat="1">
      <c r="A759" s="157"/>
      <c r="B759" s="77"/>
      <c r="C759" s="77"/>
      <c r="D759" s="77"/>
      <c r="E759" s="77"/>
      <c r="BA759" s="77"/>
    </row>
    <row r="760" spans="1:53" s="31" customFormat="1">
      <c r="A760" s="157"/>
      <c r="B760" s="77"/>
      <c r="C760" s="77"/>
      <c r="D760" s="77"/>
      <c r="E760" s="77"/>
      <c r="BA760" s="77"/>
    </row>
    <row r="761" spans="1:53" s="31" customFormat="1">
      <c r="A761" s="157"/>
      <c r="B761" s="77"/>
      <c r="C761" s="77"/>
      <c r="D761" s="77"/>
      <c r="E761" s="77"/>
      <c r="BA761" s="77"/>
    </row>
    <row r="762" spans="1:53" s="31" customFormat="1">
      <c r="A762" s="157"/>
      <c r="B762" s="77"/>
      <c r="C762" s="77"/>
      <c r="D762" s="77"/>
      <c r="E762" s="77"/>
      <c r="BA762" s="77"/>
    </row>
    <row r="763" spans="1:53" s="31" customFormat="1">
      <c r="A763" s="157"/>
      <c r="B763" s="77"/>
      <c r="C763" s="77"/>
      <c r="D763" s="77"/>
      <c r="E763" s="77"/>
      <c r="BA763" s="77"/>
    </row>
    <row r="764" spans="1:53" s="31" customFormat="1">
      <c r="A764" s="157"/>
      <c r="B764" s="77"/>
      <c r="C764" s="77"/>
      <c r="D764" s="77"/>
      <c r="E764" s="77"/>
      <c r="BA764" s="77"/>
    </row>
    <row r="765" spans="1:53" s="31" customFormat="1">
      <c r="A765" s="157"/>
      <c r="B765" s="77"/>
      <c r="C765" s="77"/>
      <c r="D765" s="77"/>
      <c r="E765" s="77"/>
      <c r="BA765" s="77"/>
    </row>
    <row r="766" spans="1:53" s="31" customFormat="1">
      <c r="A766" s="157"/>
      <c r="B766" s="77"/>
      <c r="C766" s="77"/>
      <c r="D766" s="77"/>
      <c r="E766" s="77"/>
      <c r="BA766" s="77"/>
    </row>
    <row r="767" spans="1:53" s="31" customFormat="1">
      <c r="A767" s="157"/>
      <c r="B767" s="77"/>
      <c r="C767" s="77"/>
      <c r="D767" s="77"/>
      <c r="E767" s="77"/>
      <c r="BA767" s="77"/>
    </row>
    <row r="768" spans="1:53" s="31" customFormat="1">
      <c r="A768" s="157"/>
      <c r="B768" s="77"/>
      <c r="C768" s="77"/>
      <c r="D768" s="77"/>
      <c r="E768" s="77"/>
      <c r="BA768" s="77"/>
    </row>
    <row r="769" spans="1:53" s="31" customFormat="1">
      <c r="A769" s="157"/>
      <c r="B769" s="77"/>
      <c r="C769" s="77"/>
      <c r="D769" s="77"/>
      <c r="E769" s="77"/>
      <c r="BA769" s="77"/>
    </row>
    <row r="770" spans="1:53" s="31" customFormat="1">
      <c r="A770" s="157"/>
      <c r="B770" s="77"/>
      <c r="C770" s="77"/>
      <c r="D770" s="77"/>
      <c r="E770" s="77"/>
      <c r="BA770" s="77"/>
    </row>
    <row r="771" spans="1:53" s="31" customFormat="1">
      <c r="A771" s="157"/>
      <c r="B771" s="77"/>
      <c r="C771" s="77"/>
      <c r="D771" s="77"/>
      <c r="E771" s="77"/>
      <c r="BA771" s="77"/>
    </row>
    <row r="772" spans="1:53" s="31" customFormat="1">
      <c r="A772" s="157"/>
      <c r="B772" s="77"/>
      <c r="C772" s="77"/>
      <c r="D772" s="77"/>
      <c r="E772" s="77"/>
      <c r="BA772" s="77"/>
    </row>
    <row r="773" spans="1:53" s="31" customFormat="1">
      <c r="A773" s="157"/>
      <c r="B773" s="77"/>
      <c r="C773" s="77"/>
      <c r="D773" s="77"/>
      <c r="E773" s="77"/>
      <c r="BA773" s="77"/>
    </row>
    <row r="774" spans="1:53" s="31" customFormat="1">
      <c r="A774" s="157"/>
      <c r="B774" s="77"/>
      <c r="C774" s="77"/>
      <c r="D774" s="77"/>
      <c r="E774" s="77"/>
      <c r="BA774" s="77"/>
    </row>
    <row r="775" spans="1:53" s="31" customFormat="1">
      <c r="A775" s="157"/>
      <c r="B775" s="77"/>
      <c r="C775" s="77"/>
      <c r="D775" s="77"/>
      <c r="E775" s="77"/>
      <c r="BA775" s="77"/>
    </row>
    <row r="776" spans="1:53" s="31" customFormat="1">
      <c r="A776" s="157"/>
      <c r="B776" s="77"/>
      <c r="C776" s="77"/>
      <c r="D776" s="77"/>
      <c r="E776" s="77"/>
      <c r="BA776" s="77"/>
    </row>
    <row r="777" spans="1:53" s="31" customFormat="1">
      <c r="A777" s="157"/>
      <c r="B777" s="77"/>
      <c r="C777" s="77"/>
      <c r="D777" s="77"/>
      <c r="E777" s="77"/>
      <c r="BA777" s="77"/>
    </row>
    <row r="778" spans="1:53" s="31" customFormat="1">
      <c r="A778" s="157"/>
      <c r="B778" s="77"/>
      <c r="C778" s="77"/>
      <c r="D778" s="77"/>
      <c r="E778" s="77"/>
      <c r="BA778" s="77"/>
    </row>
    <row r="779" spans="1:53" s="31" customFormat="1">
      <c r="A779" s="157"/>
      <c r="B779" s="77"/>
      <c r="C779" s="77"/>
      <c r="D779" s="77"/>
      <c r="E779" s="77"/>
      <c r="BA779" s="77"/>
    </row>
    <row r="780" spans="1:53" s="31" customFormat="1">
      <c r="A780" s="157"/>
      <c r="B780" s="77"/>
      <c r="C780" s="77"/>
      <c r="D780" s="77"/>
      <c r="E780" s="77"/>
      <c r="BA780" s="77"/>
    </row>
    <row r="781" spans="1:53" s="31" customFormat="1">
      <c r="A781" s="157"/>
      <c r="B781" s="77"/>
      <c r="C781" s="77"/>
      <c r="D781" s="77"/>
      <c r="E781" s="77"/>
      <c r="BA781" s="77"/>
    </row>
    <row r="782" spans="1:53" s="31" customFormat="1">
      <c r="A782" s="157"/>
      <c r="B782" s="77"/>
      <c r="C782" s="77"/>
      <c r="D782" s="77"/>
      <c r="E782" s="77"/>
      <c r="BA782" s="77"/>
    </row>
    <row r="783" spans="1:53" s="31" customFormat="1">
      <c r="A783" s="157"/>
      <c r="B783" s="77"/>
      <c r="C783" s="77"/>
      <c r="D783" s="77"/>
      <c r="E783" s="77"/>
      <c r="BA783" s="77"/>
    </row>
    <row r="784" spans="1:53" s="31" customFormat="1">
      <c r="A784" s="157"/>
      <c r="B784" s="77"/>
      <c r="C784" s="77"/>
      <c r="D784" s="77"/>
      <c r="E784" s="77"/>
      <c r="BA784" s="77"/>
    </row>
    <row r="785" spans="1:53" s="31" customFormat="1">
      <c r="A785" s="157"/>
      <c r="B785" s="77"/>
      <c r="C785" s="77"/>
      <c r="D785" s="77"/>
      <c r="E785" s="77"/>
      <c r="BA785" s="77"/>
    </row>
    <row r="786" spans="1:53" s="31" customFormat="1">
      <c r="A786" s="157"/>
      <c r="B786" s="77"/>
      <c r="C786" s="77"/>
      <c r="D786" s="77"/>
      <c r="E786" s="77"/>
      <c r="BA786" s="77"/>
    </row>
    <row r="787" spans="1:53" s="31" customFormat="1">
      <c r="A787" s="157"/>
      <c r="B787" s="77"/>
      <c r="C787" s="77"/>
      <c r="D787" s="77"/>
      <c r="E787" s="77"/>
      <c r="BA787" s="77"/>
    </row>
    <row r="788" spans="1:53" s="31" customFormat="1">
      <c r="A788" s="157"/>
      <c r="B788" s="77"/>
      <c r="C788" s="77"/>
      <c r="D788" s="77"/>
      <c r="E788" s="77"/>
      <c r="BA788" s="77"/>
    </row>
    <row r="789" spans="1:53" s="31" customFormat="1">
      <c r="A789" s="157"/>
      <c r="B789" s="77"/>
      <c r="C789" s="77"/>
      <c r="D789" s="77"/>
      <c r="E789" s="77"/>
      <c r="BA789" s="77"/>
    </row>
    <row r="790" spans="1:53" s="31" customFormat="1">
      <c r="A790" s="157"/>
      <c r="B790" s="77"/>
      <c r="C790" s="77"/>
      <c r="D790" s="77"/>
      <c r="E790" s="77"/>
      <c r="BA790" s="77"/>
    </row>
    <row r="791" spans="1:53" s="31" customFormat="1">
      <c r="A791" s="157"/>
      <c r="B791" s="77"/>
      <c r="C791" s="77"/>
      <c r="D791" s="77"/>
      <c r="E791" s="77"/>
      <c r="BA791" s="77"/>
    </row>
    <row r="792" spans="1:53" s="31" customFormat="1">
      <c r="A792" s="157"/>
      <c r="B792" s="77"/>
      <c r="C792" s="77"/>
      <c r="D792" s="77"/>
      <c r="E792" s="77"/>
      <c r="BA792" s="77"/>
    </row>
    <row r="793" spans="1:53" s="31" customFormat="1">
      <c r="A793" s="157"/>
      <c r="B793" s="77"/>
      <c r="C793" s="77"/>
      <c r="D793" s="77"/>
      <c r="E793" s="77"/>
      <c r="BA793" s="77"/>
    </row>
    <row r="794" spans="1:53" s="31" customFormat="1">
      <c r="A794" s="157"/>
      <c r="B794" s="77"/>
      <c r="C794" s="77"/>
      <c r="D794" s="77"/>
      <c r="E794" s="77"/>
      <c r="BA794" s="77"/>
    </row>
    <row r="795" spans="1:53" s="31" customFormat="1">
      <c r="A795" s="157"/>
      <c r="B795" s="77"/>
      <c r="C795" s="77"/>
      <c r="D795" s="77"/>
      <c r="E795" s="77"/>
      <c r="BA795" s="77"/>
    </row>
    <row r="796" spans="1:53" s="31" customFormat="1">
      <c r="A796" s="157"/>
      <c r="B796" s="77"/>
      <c r="C796" s="77"/>
      <c r="D796" s="77"/>
      <c r="E796" s="77"/>
      <c r="BA796" s="77"/>
    </row>
    <row r="797" spans="1:53" s="31" customFormat="1">
      <c r="A797" s="157"/>
      <c r="B797" s="77"/>
      <c r="C797" s="77"/>
      <c r="D797" s="77"/>
      <c r="E797" s="77"/>
      <c r="BA797" s="77"/>
    </row>
    <row r="798" spans="1:53" s="31" customFormat="1">
      <c r="A798" s="157"/>
      <c r="B798" s="77"/>
      <c r="C798" s="77"/>
      <c r="D798" s="77"/>
      <c r="E798" s="77"/>
      <c r="BA798" s="77"/>
    </row>
    <row r="799" spans="1:53" s="31" customFormat="1">
      <c r="A799" s="157"/>
      <c r="B799" s="77"/>
      <c r="C799" s="77"/>
      <c r="D799" s="77"/>
      <c r="E799" s="77"/>
      <c r="BA799" s="77"/>
    </row>
    <row r="800" spans="1:53" s="31" customFormat="1">
      <c r="A800" s="157"/>
      <c r="B800" s="77"/>
      <c r="C800" s="77"/>
      <c r="D800" s="77"/>
      <c r="E800" s="77"/>
      <c r="BA800" s="77"/>
    </row>
    <row r="801" spans="1:53" s="31" customFormat="1">
      <c r="A801" s="157"/>
      <c r="B801" s="77"/>
      <c r="C801" s="77"/>
      <c r="D801" s="77"/>
      <c r="E801" s="77"/>
      <c r="BA801" s="77"/>
    </row>
    <row r="802" spans="1:53" s="31" customFormat="1">
      <c r="A802" s="157"/>
      <c r="B802" s="77"/>
      <c r="C802" s="77"/>
      <c r="D802" s="77"/>
      <c r="E802" s="77"/>
      <c r="BA802" s="77"/>
    </row>
    <row r="803" spans="1:53" s="31" customFormat="1">
      <c r="A803" s="157"/>
      <c r="B803" s="77"/>
      <c r="C803" s="77"/>
      <c r="D803" s="77"/>
      <c r="E803" s="77"/>
      <c r="BA803" s="77"/>
    </row>
    <row r="804" spans="1:53" s="31" customFormat="1">
      <c r="A804" s="157"/>
      <c r="B804" s="77"/>
      <c r="C804" s="77"/>
      <c r="D804" s="77"/>
      <c r="E804" s="77"/>
      <c r="BA804" s="77"/>
    </row>
    <row r="805" spans="1:53" s="31" customFormat="1">
      <c r="A805" s="157"/>
      <c r="B805" s="77"/>
      <c r="C805" s="77"/>
      <c r="D805" s="77"/>
      <c r="E805" s="77"/>
      <c r="BA805" s="77"/>
    </row>
    <row r="806" spans="1:53" s="31" customFormat="1">
      <c r="A806" s="157"/>
      <c r="B806" s="77"/>
      <c r="C806" s="77"/>
      <c r="D806" s="77"/>
      <c r="E806" s="77"/>
      <c r="BA806" s="77"/>
    </row>
    <row r="807" spans="1:53" s="31" customFormat="1">
      <c r="A807" s="157"/>
      <c r="B807" s="77"/>
      <c r="C807" s="77"/>
      <c r="D807" s="77"/>
      <c r="E807" s="77"/>
      <c r="BA807" s="77"/>
    </row>
    <row r="808" spans="1:53" s="31" customFormat="1">
      <c r="A808" s="157"/>
      <c r="B808" s="77"/>
      <c r="C808" s="77"/>
      <c r="D808" s="77"/>
      <c r="E808" s="77"/>
      <c r="BA808" s="77"/>
    </row>
    <row r="809" spans="1:53" s="31" customFormat="1">
      <c r="A809" s="157"/>
      <c r="B809" s="77"/>
      <c r="C809" s="77"/>
      <c r="D809" s="77"/>
      <c r="E809" s="77"/>
      <c r="BA809" s="77"/>
    </row>
    <row r="810" spans="1:53" s="31" customFormat="1">
      <c r="A810" s="157"/>
      <c r="B810" s="77"/>
      <c r="C810" s="77"/>
      <c r="D810" s="77"/>
      <c r="E810" s="77"/>
      <c r="BA810" s="77"/>
    </row>
    <row r="811" spans="1:53" s="31" customFormat="1">
      <c r="A811" s="157"/>
      <c r="B811" s="77"/>
      <c r="C811" s="77"/>
      <c r="D811" s="77"/>
      <c r="E811" s="77"/>
      <c r="BA811" s="77"/>
    </row>
    <row r="812" spans="1:53" s="31" customFormat="1">
      <c r="A812" s="157"/>
      <c r="B812" s="77"/>
      <c r="C812" s="77"/>
      <c r="D812" s="77"/>
      <c r="E812" s="77"/>
      <c r="BA812" s="77"/>
    </row>
    <row r="813" spans="1:53" s="31" customFormat="1">
      <c r="A813" s="157"/>
      <c r="B813" s="77"/>
      <c r="C813" s="77"/>
      <c r="D813" s="77"/>
      <c r="E813" s="77"/>
      <c r="BA813" s="77"/>
    </row>
    <row r="814" spans="1:53" s="31" customFormat="1">
      <c r="A814" s="157"/>
      <c r="B814" s="77"/>
      <c r="C814" s="77"/>
      <c r="D814" s="77"/>
      <c r="E814" s="77"/>
      <c r="BA814" s="77"/>
    </row>
    <row r="815" spans="1:53" s="31" customFormat="1">
      <c r="A815" s="157"/>
      <c r="B815" s="77"/>
      <c r="C815" s="77"/>
      <c r="D815" s="77"/>
      <c r="E815" s="77"/>
      <c r="BA815" s="77"/>
    </row>
    <row r="816" spans="1:53" s="31" customFormat="1">
      <c r="A816" s="157"/>
      <c r="B816" s="77"/>
      <c r="C816" s="77"/>
      <c r="D816" s="77"/>
      <c r="E816" s="77"/>
      <c r="BA816" s="77"/>
    </row>
    <row r="817" spans="1:53" s="31" customFormat="1">
      <c r="A817" s="157"/>
      <c r="B817" s="77"/>
      <c r="C817" s="77"/>
      <c r="D817" s="77"/>
      <c r="E817" s="77"/>
      <c r="BA817" s="77"/>
    </row>
    <row r="818" spans="1:53" s="31" customFormat="1">
      <c r="A818" s="157"/>
      <c r="B818" s="77"/>
      <c r="C818" s="77"/>
      <c r="D818" s="77"/>
      <c r="E818" s="77"/>
      <c r="BA818" s="77"/>
    </row>
    <row r="819" spans="1:53" s="31" customFormat="1">
      <c r="A819" s="157"/>
      <c r="B819" s="77"/>
      <c r="C819" s="77"/>
      <c r="D819" s="77"/>
      <c r="E819" s="77"/>
      <c r="BA819" s="77"/>
    </row>
    <row r="820" spans="1:53" s="31" customFormat="1">
      <c r="A820" s="157"/>
      <c r="B820" s="77"/>
      <c r="C820" s="77"/>
      <c r="D820" s="77"/>
      <c r="E820" s="77"/>
      <c r="BA820" s="77"/>
    </row>
    <row r="821" spans="1:53" s="31" customFormat="1">
      <c r="A821" s="157"/>
      <c r="B821" s="77"/>
      <c r="C821" s="77"/>
      <c r="D821" s="77"/>
      <c r="E821" s="77"/>
      <c r="BA821" s="77"/>
    </row>
    <row r="822" spans="1:53" s="31" customFormat="1">
      <c r="A822" s="157"/>
      <c r="B822" s="77"/>
      <c r="C822" s="77"/>
      <c r="D822" s="77"/>
      <c r="E822" s="77"/>
      <c r="BA822" s="77"/>
    </row>
    <row r="823" spans="1:53" s="31" customFormat="1">
      <c r="A823" s="157"/>
      <c r="B823" s="77"/>
      <c r="C823" s="77"/>
      <c r="D823" s="77"/>
      <c r="E823" s="77"/>
      <c r="BA823" s="77"/>
    </row>
    <row r="824" spans="1:53" s="31" customFormat="1">
      <c r="A824" s="157"/>
      <c r="B824" s="77"/>
      <c r="C824" s="77"/>
      <c r="D824" s="77"/>
      <c r="E824" s="77"/>
      <c r="BA824" s="77"/>
    </row>
    <row r="825" spans="1:53" s="31" customFormat="1">
      <c r="A825" s="157"/>
      <c r="B825" s="77"/>
      <c r="C825" s="77"/>
      <c r="D825" s="77"/>
      <c r="E825" s="77"/>
      <c r="BA825" s="77"/>
    </row>
    <row r="826" spans="1:53" s="31" customFormat="1">
      <c r="A826" s="157"/>
      <c r="B826" s="77"/>
      <c r="C826" s="77"/>
      <c r="D826" s="77"/>
      <c r="E826" s="77"/>
      <c r="BA826" s="77"/>
    </row>
    <row r="827" spans="1:53" s="31" customFormat="1">
      <c r="A827" s="157"/>
      <c r="B827" s="77"/>
      <c r="C827" s="77"/>
      <c r="D827" s="77"/>
      <c r="E827" s="77"/>
      <c r="BA827" s="77"/>
    </row>
    <row r="828" spans="1:53" s="31" customFormat="1">
      <c r="A828" s="157"/>
      <c r="B828" s="77"/>
      <c r="C828" s="77"/>
      <c r="D828" s="77"/>
      <c r="E828" s="77"/>
      <c r="BA828" s="77"/>
    </row>
    <row r="829" spans="1:53" s="31" customFormat="1">
      <c r="A829" s="157"/>
      <c r="B829" s="77"/>
      <c r="C829" s="77"/>
      <c r="D829" s="77"/>
      <c r="E829" s="77"/>
      <c r="BA829" s="77"/>
    </row>
    <row r="830" spans="1:53" s="31" customFormat="1">
      <c r="A830" s="157"/>
      <c r="B830" s="77"/>
      <c r="C830" s="77"/>
      <c r="D830" s="77"/>
      <c r="E830" s="77"/>
      <c r="BA830" s="77"/>
    </row>
    <row r="831" spans="1:53" s="31" customFormat="1">
      <c r="A831" s="157"/>
      <c r="B831" s="77"/>
      <c r="C831" s="77"/>
      <c r="D831" s="77"/>
      <c r="E831" s="77"/>
      <c r="BA831" s="77"/>
    </row>
    <row r="832" spans="1:53" s="31" customFormat="1">
      <c r="A832" s="157"/>
      <c r="B832" s="77"/>
      <c r="C832" s="77"/>
      <c r="D832" s="77"/>
      <c r="E832" s="77"/>
      <c r="BA832" s="77"/>
    </row>
    <row r="833" spans="1:53" s="31" customFormat="1">
      <c r="A833" s="157"/>
      <c r="B833" s="77"/>
      <c r="C833" s="77"/>
      <c r="D833" s="77"/>
      <c r="E833" s="77"/>
      <c r="BA833" s="77"/>
    </row>
    <row r="834" spans="1:53" s="31" customFormat="1">
      <c r="A834" s="157"/>
      <c r="B834" s="77"/>
      <c r="C834" s="77"/>
      <c r="D834" s="77"/>
      <c r="E834" s="77"/>
      <c r="BA834" s="77"/>
    </row>
    <row r="835" spans="1:53" s="31" customFormat="1">
      <c r="A835" s="157"/>
      <c r="B835" s="77"/>
      <c r="C835" s="77"/>
      <c r="D835" s="77"/>
      <c r="E835" s="77"/>
      <c r="BA835" s="77"/>
    </row>
    <row r="836" spans="1:53" s="31" customFormat="1">
      <c r="A836" s="157"/>
      <c r="B836" s="77"/>
      <c r="C836" s="77"/>
      <c r="D836" s="77"/>
      <c r="E836" s="77"/>
      <c r="BA836" s="77"/>
    </row>
    <row r="837" spans="1:53" s="31" customFormat="1">
      <c r="A837" s="157"/>
      <c r="B837" s="77"/>
      <c r="C837" s="77"/>
      <c r="D837" s="77"/>
      <c r="E837" s="77"/>
      <c r="BA837" s="77"/>
    </row>
    <row r="838" spans="1:53" s="31" customFormat="1">
      <c r="A838" s="157"/>
      <c r="B838" s="77"/>
      <c r="C838" s="77"/>
      <c r="D838" s="77"/>
      <c r="E838" s="77"/>
      <c r="BA838" s="77"/>
    </row>
    <row r="839" spans="1:53" s="31" customFormat="1">
      <c r="A839" s="157"/>
      <c r="B839" s="77"/>
      <c r="C839" s="77"/>
      <c r="D839" s="77"/>
      <c r="E839" s="77"/>
      <c r="BA839" s="77"/>
    </row>
    <row r="840" spans="1:53" s="31" customFormat="1">
      <c r="A840" s="157"/>
      <c r="B840" s="77"/>
      <c r="C840" s="77"/>
      <c r="D840" s="77"/>
      <c r="E840" s="77"/>
      <c r="BA840" s="77"/>
    </row>
    <row r="841" spans="1:53" s="31" customFormat="1">
      <c r="A841" s="157"/>
      <c r="B841" s="77"/>
      <c r="C841" s="77"/>
      <c r="D841" s="77"/>
      <c r="E841" s="77"/>
      <c r="BA841" s="77"/>
    </row>
    <row r="842" spans="1:53" s="31" customFormat="1">
      <c r="A842" s="157"/>
      <c r="B842" s="77"/>
      <c r="C842" s="77"/>
      <c r="D842" s="77"/>
      <c r="E842" s="77"/>
      <c r="BA842" s="77"/>
    </row>
    <row r="843" spans="1:53" s="31" customFormat="1">
      <c r="A843" s="157"/>
      <c r="B843" s="77"/>
      <c r="C843" s="77"/>
      <c r="D843" s="77"/>
      <c r="E843" s="77"/>
      <c r="BA843" s="77"/>
    </row>
    <row r="844" spans="1:53" s="31" customFormat="1">
      <c r="A844" s="157"/>
      <c r="B844" s="77"/>
      <c r="C844" s="77"/>
      <c r="D844" s="77"/>
      <c r="E844" s="77"/>
      <c r="BA844" s="77"/>
    </row>
    <row r="845" spans="1:53" s="31" customFormat="1">
      <c r="A845" s="157"/>
      <c r="B845" s="77"/>
      <c r="C845" s="77"/>
      <c r="D845" s="77"/>
      <c r="E845" s="77"/>
      <c r="BA845" s="77"/>
    </row>
    <row r="846" spans="1:53" s="31" customFormat="1">
      <c r="A846" s="157"/>
      <c r="B846" s="77"/>
      <c r="C846" s="77"/>
      <c r="D846" s="77"/>
      <c r="E846" s="77"/>
      <c r="BA846" s="77"/>
    </row>
    <row r="847" spans="1:53" s="31" customFormat="1">
      <c r="A847" s="157"/>
      <c r="B847" s="77"/>
      <c r="C847" s="77"/>
      <c r="D847" s="77"/>
      <c r="E847" s="77"/>
      <c r="BA847" s="77"/>
    </row>
    <row r="848" spans="1:53" s="31" customFormat="1">
      <c r="A848" s="157"/>
      <c r="B848" s="77"/>
      <c r="C848" s="77"/>
      <c r="D848" s="77"/>
      <c r="E848" s="77"/>
      <c r="BA848" s="77"/>
    </row>
    <row r="849" spans="1:53" s="31" customFormat="1">
      <c r="A849" s="157"/>
      <c r="B849" s="77"/>
      <c r="C849" s="77"/>
      <c r="D849" s="77"/>
      <c r="E849" s="77"/>
      <c r="BA849" s="77"/>
    </row>
    <row r="850" spans="1:53" s="31" customFormat="1">
      <c r="A850" s="157"/>
      <c r="B850" s="77"/>
      <c r="C850" s="77"/>
      <c r="D850" s="77"/>
      <c r="E850" s="77"/>
      <c r="BA850" s="77"/>
    </row>
    <row r="851" spans="1:53" s="31" customFormat="1">
      <c r="A851" s="157"/>
      <c r="B851" s="77"/>
      <c r="C851" s="77"/>
      <c r="D851" s="77"/>
      <c r="E851" s="77"/>
      <c r="BA851" s="77"/>
    </row>
    <row r="852" spans="1:53" s="31" customFormat="1">
      <c r="A852" s="157"/>
      <c r="B852" s="77"/>
      <c r="C852" s="77"/>
      <c r="D852" s="77"/>
      <c r="E852" s="77"/>
      <c r="BA852" s="77"/>
    </row>
    <row r="853" spans="1:53" s="31" customFormat="1">
      <c r="A853" s="157"/>
      <c r="B853" s="77"/>
      <c r="C853" s="77"/>
      <c r="D853" s="77"/>
      <c r="E853" s="77"/>
      <c r="BA853" s="77"/>
    </row>
    <row r="854" spans="1:53" s="31" customFormat="1">
      <c r="A854" s="157"/>
      <c r="B854" s="77"/>
      <c r="C854" s="77"/>
      <c r="D854" s="77"/>
      <c r="E854" s="77"/>
      <c r="BA854" s="77"/>
    </row>
    <row r="855" spans="1:53" s="31" customFormat="1">
      <c r="A855" s="157"/>
      <c r="B855" s="77"/>
      <c r="C855" s="77"/>
      <c r="D855" s="77"/>
      <c r="E855" s="77"/>
      <c r="BA855" s="77"/>
    </row>
    <row r="856" spans="1:53" s="31" customFormat="1">
      <c r="A856" s="157"/>
      <c r="B856" s="77"/>
      <c r="C856" s="77"/>
      <c r="D856" s="77"/>
      <c r="E856" s="77"/>
      <c r="BA856" s="77"/>
    </row>
    <row r="857" spans="1:53" s="31" customFormat="1">
      <c r="A857" s="157"/>
      <c r="B857" s="77"/>
      <c r="C857" s="77"/>
      <c r="D857" s="77"/>
      <c r="E857" s="77"/>
      <c r="BA857" s="77"/>
    </row>
    <row r="858" spans="1:53" s="31" customFormat="1">
      <c r="A858" s="157"/>
      <c r="B858" s="77"/>
      <c r="C858" s="77"/>
      <c r="D858" s="77"/>
      <c r="E858" s="77"/>
      <c r="BA858" s="77"/>
    </row>
    <row r="859" spans="1:53" s="31" customFormat="1">
      <c r="A859" s="157"/>
      <c r="B859" s="77"/>
      <c r="C859" s="77"/>
      <c r="D859" s="77"/>
      <c r="E859" s="77"/>
      <c r="BA859" s="77"/>
    </row>
    <row r="860" spans="1:53" s="31" customFormat="1">
      <c r="A860" s="157"/>
      <c r="B860" s="77"/>
      <c r="C860" s="77"/>
      <c r="D860" s="77"/>
      <c r="E860" s="77"/>
      <c r="BA860" s="77"/>
    </row>
    <row r="861" spans="1:53" s="31" customFormat="1">
      <c r="A861" s="157"/>
      <c r="B861" s="77"/>
      <c r="C861" s="77"/>
      <c r="D861" s="77"/>
      <c r="E861" s="77"/>
      <c r="BA861" s="77"/>
    </row>
    <row r="862" spans="1:53" s="31" customFormat="1">
      <c r="A862" s="157"/>
      <c r="B862" s="77"/>
      <c r="C862" s="77"/>
      <c r="D862" s="77"/>
      <c r="E862" s="77"/>
      <c r="BA862" s="77"/>
    </row>
    <row r="863" spans="1:53" s="31" customFormat="1">
      <c r="A863" s="157"/>
      <c r="B863" s="77"/>
      <c r="C863" s="77"/>
      <c r="D863" s="77"/>
      <c r="E863" s="77"/>
      <c r="BA863" s="77"/>
    </row>
    <row r="864" spans="1:53" s="31" customFormat="1">
      <c r="A864" s="157"/>
      <c r="B864" s="77"/>
      <c r="C864" s="77"/>
      <c r="D864" s="77"/>
      <c r="E864" s="77"/>
      <c r="BA864" s="77"/>
    </row>
    <row r="865" spans="1:53" s="31" customFormat="1">
      <c r="A865" s="157"/>
      <c r="B865" s="77"/>
      <c r="C865" s="77"/>
      <c r="D865" s="77"/>
      <c r="E865" s="77"/>
      <c r="BA865" s="77"/>
    </row>
    <row r="866" spans="1:53" s="31" customFormat="1">
      <c r="A866" s="157"/>
      <c r="B866" s="77"/>
      <c r="C866" s="77"/>
      <c r="D866" s="77"/>
      <c r="E866" s="77"/>
      <c r="BA866" s="77"/>
    </row>
    <row r="867" spans="1:53" s="31" customFormat="1">
      <c r="A867" s="157"/>
      <c r="B867" s="77"/>
      <c r="C867" s="77"/>
      <c r="D867" s="77"/>
      <c r="E867" s="77"/>
      <c r="BA867" s="77"/>
    </row>
    <row r="868" spans="1:53" s="31" customFormat="1">
      <c r="A868" s="157"/>
      <c r="B868" s="77"/>
      <c r="C868" s="77"/>
      <c r="D868" s="77"/>
      <c r="E868" s="77"/>
      <c r="BA868" s="77"/>
    </row>
    <row r="869" spans="1:53" s="31" customFormat="1">
      <c r="A869" s="157"/>
      <c r="B869" s="77"/>
      <c r="C869" s="77"/>
      <c r="D869" s="77"/>
      <c r="E869" s="77"/>
      <c r="BA869" s="77"/>
    </row>
    <row r="870" spans="1:53" s="31" customFormat="1">
      <c r="A870" s="157"/>
      <c r="B870" s="77"/>
      <c r="C870" s="77"/>
      <c r="D870" s="77"/>
      <c r="E870" s="77"/>
      <c r="BA870" s="77"/>
    </row>
    <row r="871" spans="1:53" s="31" customFormat="1">
      <c r="A871" s="157"/>
      <c r="B871" s="77"/>
      <c r="C871" s="77"/>
      <c r="D871" s="77"/>
      <c r="E871" s="77"/>
      <c r="BA871" s="77"/>
    </row>
    <row r="872" spans="1:53" s="31" customFormat="1">
      <c r="A872" s="157"/>
      <c r="B872" s="77"/>
      <c r="C872" s="77"/>
      <c r="D872" s="77"/>
      <c r="E872" s="77"/>
      <c r="BA872" s="77"/>
    </row>
    <row r="873" spans="1:53" s="31" customFormat="1">
      <c r="A873" s="157"/>
      <c r="B873" s="77"/>
      <c r="C873" s="77"/>
      <c r="D873" s="77"/>
      <c r="E873" s="77"/>
      <c r="BA873" s="77"/>
    </row>
    <row r="874" spans="1:53" s="31" customFormat="1">
      <c r="A874" s="157"/>
      <c r="B874" s="77"/>
      <c r="C874" s="77"/>
      <c r="D874" s="77"/>
      <c r="E874" s="77"/>
      <c r="BA874" s="77"/>
    </row>
    <row r="875" spans="1:53" s="31" customFormat="1">
      <c r="A875" s="157"/>
      <c r="B875" s="77"/>
      <c r="C875" s="77"/>
      <c r="D875" s="77"/>
      <c r="E875" s="77"/>
      <c r="BA875" s="77"/>
    </row>
    <row r="876" spans="1:53" s="31" customFormat="1">
      <c r="A876" s="157"/>
      <c r="B876" s="77"/>
      <c r="C876" s="77"/>
      <c r="D876" s="77"/>
      <c r="E876" s="77"/>
      <c r="BA876" s="77"/>
    </row>
    <row r="877" spans="1:53" s="31" customFormat="1">
      <c r="A877" s="157"/>
      <c r="B877" s="77"/>
      <c r="C877" s="77"/>
      <c r="D877" s="77"/>
      <c r="E877" s="77"/>
      <c r="BA877" s="77"/>
    </row>
    <row r="878" spans="1:53" s="31" customFormat="1">
      <c r="A878" s="157"/>
      <c r="B878" s="77"/>
      <c r="C878" s="77"/>
      <c r="D878" s="77"/>
      <c r="E878" s="77"/>
      <c r="BA878" s="77"/>
    </row>
    <row r="879" spans="1:53" s="31" customFormat="1">
      <c r="A879" s="157"/>
      <c r="B879" s="77"/>
      <c r="C879" s="77"/>
      <c r="D879" s="77"/>
      <c r="E879" s="77"/>
      <c r="BA879" s="77"/>
    </row>
    <row r="880" spans="1:53" s="31" customFormat="1">
      <c r="A880" s="157"/>
      <c r="B880" s="77"/>
      <c r="C880" s="77"/>
      <c r="D880" s="77"/>
      <c r="E880" s="77"/>
      <c r="BA880" s="77"/>
    </row>
    <row r="881" spans="1:53" s="31" customFormat="1">
      <c r="A881" s="157"/>
      <c r="B881" s="77"/>
      <c r="C881" s="77"/>
      <c r="D881" s="77"/>
      <c r="E881" s="77"/>
      <c r="BA881" s="77"/>
    </row>
    <row r="882" spans="1:53" s="31" customFormat="1">
      <c r="A882" s="157"/>
      <c r="B882" s="77"/>
      <c r="C882" s="77"/>
      <c r="D882" s="77"/>
      <c r="E882" s="77"/>
      <c r="BA882" s="77"/>
    </row>
    <row r="883" spans="1:53" s="31" customFormat="1">
      <c r="A883" s="157"/>
      <c r="B883" s="77"/>
      <c r="C883" s="77"/>
      <c r="D883" s="77"/>
      <c r="E883" s="77"/>
      <c r="BA883" s="77"/>
    </row>
    <row r="884" spans="1:53" s="31" customFormat="1">
      <c r="A884" s="157"/>
      <c r="B884" s="77"/>
      <c r="C884" s="77"/>
      <c r="D884" s="77"/>
      <c r="E884" s="77"/>
      <c r="BA884" s="77"/>
    </row>
    <row r="885" spans="1:53" s="31" customFormat="1">
      <c r="A885" s="157"/>
      <c r="B885" s="77"/>
      <c r="C885" s="77"/>
      <c r="D885" s="77"/>
      <c r="E885" s="77"/>
      <c r="BA885" s="77"/>
    </row>
    <row r="886" spans="1:53" s="31" customFormat="1">
      <c r="A886" s="157"/>
      <c r="B886" s="77"/>
      <c r="C886" s="77"/>
      <c r="D886" s="77"/>
      <c r="E886" s="77"/>
      <c r="BA886" s="77"/>
    </row>
    <row r="887" spans="1:53" s="31" customFormat="1">
      <c r="A887" s="157"/>
      <c r="B887" s="77"/>
      <c r="C887" s="77"/>
      <c r="D887" s="77"/>
      <c r="E887" s="77"/>
      <c r="BA887" s="77"/>
    </row>
    <row r="888" spans="1:53" s="31" customFormat="1">
      <c r="A888" s="157"/>
      <c r="B888" s="77"/>
      <c r="C888" s="77"/>
      <c r="D888" s="77"/>
      <c r="E888" s="77"/>
      <c r="BA888" s="77"/>
    </row>
    <row r="889" spans="1:53" s="31" customFormat="1">
      <c r="A889" s="157"/>
      <c r="B889" s="77"/>
      <c r="C889" s="77"/>
      <c r="D889" s="77"/>
      <c r="E889" s="77"/>
      <c r="BA889" s="77"/>
    </row>
    <row r="890" spans="1:53" s="31" customFormat="1">
      <c r="A890" s="157"/>
      <c r="B890" s="77"/>
      <c r="C890" s="77"/>
      <c r="D890" s="77"/>
      <c r="E890" s="77"/>
      <c r="BA890" s="77"/>
    </row>
    <row r="891" spans="1:53" s="31" customFormat="1">
      <c r="A891" s="157"/>
      <c r="B891" s="77"/>
      <c r="C891" s="77"/>
      <c r="D891" s="77"/>
      <c r="E891" s="77"/>
      <c r="BA891" s="77"/>
    </row>
    <row r="892" spans="1:53" s="31" customFormat="1">
      <c r="A892" s="157"/>
      <c r="B892" s="77"/>
      <c r="C892" s="77"/>
      <c r="D892" s="77"/>
      <c r="E892" s="77"/>
      <c r="BA892" s="77"/>
    </row>
    <row r="893" spans="1:53" s="31" customFormat="1">
      <c r="A893" s="157"/>
      <c r="B893" s="77"/>
      <c r="C893" s="77"/>
      <c r="D893" s="77"/>
      <c r="E893" s="77"/>
      <c r="BA893" s="77"/>
    </row>
    <row r="894" spans="1:53" s="31" customFormat="1">
      <c r="A894" s="157"/>
      <c r="B894" s="77"/>
      <c r="C894" s="77"/>
      <c r="D894" s="77"/>
      <c r="E894" s="77"/>
      <c r="BA894" s="77"/>
    </row>
    <row r="895" spans="1:53" s="31" customFormat="1">
      <c r="A895" s="157"/>
      <c r="B895" s="77"/>
      <c r="C895" s="77"/>
      <c r="D895" s="77"/>
      <c r="E895" s="77"/>
      <c r="BA895" s="77"/>
    </row>
    <row r="896" spans="1:53" s="31" customFormat="1">
      <c r="A896" s="157"/>
      <c r="B896" s="77"/>
      <c r="C896" s="77"/>
      <c r="D896" s="77"/>
      <c r="E896" s="77"/>
      <c r="BA896" s="77"/>
    </row>
    <row r="897" spans="1:53" s="31" customFormat="1">
      <c r="A897" s="157"/>
      <c r="B897" s="77"/>
      <c r="C897" s="77"/>
      <c r="D897" s="77"/>
      <c r="E897" s="77"/>
      <c r="BA897" s="77"/>
    </row>
    <row r="898" spans="1:53" s="31" customFormat="1">
      <c r="A898" s="157"/>
      <c r="B898" s="77"/>
      <c r="C898" s="77"/>
      <c r="D898" s="77"/>
      <c r="E898" s="77"/>
      <c r="BA898" s="77"/>
    </row>
    <row r="899" spans="1:53" s="31" customFormat="1">
      <c r="A899" s="157"/>
      <c r="B899" s="77"/>
      <c r="C899" s="77"/>
      <c r="D899" s="77"/>
      <c r="E899" s="77"/>
      <c r="BA899" s="77"/>
    </row>
    <row r="900" spans="1:53" s="31" customFormat="1">
      <c r="A900" s="157"/>
      <c r="B900" s="77"/>
      <c r="C900" s="77"/>
      <c r="D900" s="77"/>
      <c r="E900" s="77"/>
      <c r="BA900" s="77"/>
    </row>
    <row r="901" spans="1:53" s="31" customFormat="1">
      <c r="A901" s="157"/>
      <c r="B901" s="77"/>
      <c r="C901" s="77"/>
      <c r="D901" s="77"/>
      <c r="E901" s="77"/>
      <c r="BA901" s="77"/>
    </row>
    <row r="902" spans="1:53" s="31" customFormat="1">
      <c r="A902" s="157"/>
      <c r="B902" s="77"/>
      <c r="C902" s="77"/>
      <c r="D902" s="77"/>
      <c r="E902" s="77"/>
      <c r="BA902" s="77"/>
    </row>
    <row r="903" spans="1:53" s="31" customFormat="1">
      <c r="A903" s="157"/>
      <c r="B903" s="77"/>
      <c r="C903" s="77"/>
      <c r="D903" s="77"/>
      <c r="E903" s="77"/>
      <c r="BA903" s="77"/>
    </row>
    <row r="904" spans="1:53" s="31" customFormat="1">
      <c r="A904" s="157"/>
      <c r="B904" s="77"/>
      <c r="C904" s="77"/>
      <c r="D904" s="77"/>
      <c r="E904" s="77"/>
      <c r="BA904" s="77"/>
    </row>
    <row r="905" spans="1:53" s="31" customFormat="1">
      <c r="A905" s="157"/>
      <c r="B905" s="77"/>
      <c r="C905" s="77"/>
      <c r="D905" s="77"/>
      <c r="E905" s="77"/>
      <c r="BA905" s="77"/>
    </row>
    <row r="906" spans="1:53" s="31" customFormat="1">
      <c r="A906" s="157"/>
      <c r="B906" s="77"/>
      <c r="C906" s="77"/>
      <c r="D906" s="77"/>
      <c r="E906" s="77"/>
      <c r="BA906" s="77"/>
    </row>
    <row r="907" spans="1:53" s="31" customFormat="1">
      <c r="A907" s="157"/>
      <c r="B907" s="77"/>
      <c r="C907" s="77"/>
      <c r="D907" s="77"/>
      <c r="E907" s="77"/>
      <c r="BA907" s="77"/>
    </row>
    <row r="908" spans="1:53" s="31" customFormat="1">
      <c r="A908" s="157"/>
      <c r="B908" s="77"/>
      <c r="C908" s="77"/>
      <c r="D908" s="77"/>
      <c r="E908" s="77"/>
      <c r="BA908" s="77"/>
    </row>
    <row r="909" spans="1:53" s="31" customFormat="1">
      <c r="A909" s="157"/>
      <c r="B909" s="77"/>
      <c r="C909" s="77"/>
      <c r="D909" s="77"/>
      <c r="E909" s="77"/>
      <c r="BA909" s="77"/>
    </row>
    <row r="910" spans="1:53" s="31" customFormat="1">
      <c r="A910" s="157"/>
      <c r="B910" s="77"/>
      <c r="C910" s="77"/>
      <c r="D910" s="77"/>
      <c r="E910" s="77"/>
      <c r="BA910" s="77"/>
    </row>
    <row r="911" spans="1:53" s="31" customFormat="1">
      <c r="A911" s="157"/>
      <c r="B911" s="77"/>
      <c r="C911" s="77"/>
      <c r="D911" s="77"/>
      <c r="E911" s="77"/>
      <c r="BA911" s="77"/>
    </row>
    <row r="912" spans="1:53" s="31" customFormat="1">
      <c r="A912" s="157"/>
      <c r="B912" s="77"/>
      <c r="C912" s="77"/>
      <c r="D912" s="77"/>
      <c r="E912" s="77"/>
      <c r="BA912" s="77"/>
    </row>
    <row r="913" spans="1:53" s="31" customFormat="1">
      <c r="A913" s="157"/>
      <c r="B913" s="77"/>
      <c r="C913" s="77"/>
      <c r="D913" s="77"/>
      <c r="E913" s="77"/>
      <c r="BA913" s="77"/>
    </row>
    <row r="914" spans="1:53" s="31" customFormat="1">
      <c r="A914" s="157"/>
      <c r="B914" s="77"/>
      <c r="C914" s="77"/>
      <c r="D914" s="77"/>
      <c r="E914" s="77"/>
      <c r="BA914" s="77"/>
    </row>
    <row r="915" spans="1:53" s="31" customFormat="1">
      <c r="A915" s="157"/>
      <c r="B915" s="77"/>
      <c r="C915" s="77"/>
      <c r="D915" s="77"/>
      <c r="E915" s="77"/>
      <c r="BA915" s="77"/>
    </row>
    <row r="916" spans="1:53" s="31" customFormat="1">
      <c r="A916" s="157"/>
      <c r="B916" s="77"/>
      <c r="C916" s="77"/>
      <c r="D916" s="77"/>
      <c r="E916" s="77"/>
      <c r="BA916" s="77"/>
    </row>
    <row r="917" spans="1:53" s="31" customFormat="1">
      <c r="A917" s="157"/>
      <c r="B917" s="77"/>
      <c r="C917" s="77"/>
      <c r="D917" s="77"/>
      <c r="E917" s="77"/>
      <c r="BA917" s="77"/>
    </row>
    <row r="918" spans="1:53" s="31" customFormat="1">
      <c r="A918" s="157"/>
      <c r="B918" s="77"/>
      <c r="C918" s="77"/>
      <c r="D918" s="77"/>
      <c r="E918" s="77"/>
      <c r="BA918" s="77"/>
    </row>
    <row r="919" spans="1:53" s="31" customFormat="1">
      <c r="A919" s="157"/>
      <c r="B919" s="77"/>
      <c r="C919" s="77"/>
      <c r="D919" s="77"/>
      <c r="E919" s="77"/>
      <c r="BA919" s="77"/>
    </row>
    <row r="920" spans="1:53" s="31" customFormat="1">
      <c r="A920" s="157"/>
      <c r="B920" s="77"/>
      <c r="C920" s="77"/>
      <c r="D920" s="77"/>
      <c r="E920" s="77"/>
      <c r="BA920" s="77"/>
    </row>
    <row r="921" spans="1:53" s="31" customFormat="1">
      <c r="A921" s="157"/>
      <c r="B921" s="77"/>
      <c r="C921" s="77"/>
      <c r="D921" s="77"/>
      <c r="E921" s="77"/>
      <c r="BA921" s="77"/>
    </row>
    <row r="922" spans="1:53" s="31" customFormat="1">
      <c r="A922" s="157"/>
      <c r="B922" s="77"/>
      <c r="C922" s="77"/>
      <c r="D922" s="77"/>
      <c r="E922" s="77"/>
      <c r="BA922" s="77"/>
    </row>
    <row r="923" spans="1:53" s="31" customFormat="1">
      <c r="A923" s="157"/>
      <c r="B923" s="77"/>
      <c r="C923" s="77"/>
      <c r="D923" s="77"/>
      <c r="E923" s="77"/>
      <c r="BA923" s="77"/>
    </row>
    <row r="924" spans="1:53" s="31" customFormat="1">
      <c r="A924" s="157"/>
      <c r="B924" s="77"/>
      <c r="C924" s="77"/>
      <c r="D924" s="77"/>
      <c r="E924" s="77"/>
      <c r="BA924" s="77"/>
    </row>
    <row r="925" spans="1:53" s="31" customFormat="1">
      <c r="A925" s="157"/>
      <c r="B925" s="77"/>
      <c r="C925" s="77"/>
      <c r="D925" s="77"/>
      <c r="E925" s="77"/>
      <c r="BA925" s="77"/>
    </row>
    <row r="926" spans="1:53" s="31" customFormat="1">
      <c r="A926" s="157"/>
      <c r="B926" s="77"/>
      <c r="C926" s="77"/>
      <c r="D926" s="77"/>
      <c r="E926" s="77"/>
      <c r="BA926" s="77"/>
    </row>
    <row r="927" spans="1:53" s="31" customFormat="1">
      <c r="A927" s="157"/>
      <c r="B927" s="77"/>
      <c r="C927" s="77"/>
      <c r="D927" s="77"/>
      <c r="E927" s="77"/>
      <c r="BA927" s="77"/>
    </row>
    <row r="928" spans="1:53" s="31" customFormat="1">
      <c r="A928" s="157"/>
      <c r="B928" s="77"/>
      <c r="C928" s="77"/>
      <c r="D928" s="77"/>
      <c r="E928" s="77"/>
      <c r="BA928" s="77"/>
    </row>
    <row r="929" spans="1:53" s="31" customFormat="1">
      <c r="A929" s="157"/>
      <c r="B929" s="77"/>
      <c r="C929" s="77"/>
      <c r="D929" s="77"/>
      <c r="E929" s="77"/>
      <c r="BA929" s="77"/>
    </row>
    <row r="930" spans="1:53" s="31" customFormat="1">
      <c r="A930" s="157"/>
      <c r="B930" s="77"/>
      <c r="C930" s="77"/>
      <c r="D930" s="77"/>
      <c r="E930" s="77"/>
      <c r="BA930" s="77"/>
    </row>
    <row r="931" spans="1:53" s="31" customFormat="1">
      <c r="A931" s="157"/>
      <c r="B931" s="77"/>
      <c r="C931" s="77"/>
      <c r="D931" s="77"/>
      <c r="E931" s="77"/>
      <c r="BA931" s="77"/>
    </row>
    <row r="932" spans="1:53" s="31" customFormat="1">
      <c r="A932" s="157"/>
      <c r="B932" s="77"/>
      <c r="C932" s="77"/>
      <c r="D932" s="77"/>
      <c r="E932" s="77"/>
      <c r="BA932" s="77"/>
    </row>
    <row r="933" spans="1:53" s="31" customFormat="1">
      <c r="A933" s="157"/>
      <c r="B933" s="77"/>
      <c r="C933" s="77"/>
      <c r="D933" s="77"/>
      <c r="E933" s="77"/>
      <c r="BA933" s="77"/>
    </row>
    <row r="934" spans="1:53" s="31" customFormat="1">
      <c r="A934" s="157"/>
      <c r="B934" s="77"/>
      <c r="C934" s="77"/>
      <c r="D934" s="77"/>
      <c r="E934" s="77"/>
      <c r="BA934" s="77"/>
    </row>
    <row r="935" spans="1:53" s="31" customFormat="1">
      <c r="A935" s="157"/>
      <c r="B935" s="77"/>
      <c r="C935" s="77"/>
      <c r="D935" s="77"/>
      <c r="E935" s="77"/>
      <c r="BA935" s="77"/>
    </row>
    <row r="936" spans="1:53" s="31" customFormat="1">
      <c r="A936" s="157"/>
      <c r="B936" s="77"/>
      <c r="C936" s="77"/>
      <c r="D936" s="77"/>
      <c r="E936" s="77"/>
      <c r="BA936" s="77"/>
    </row>
    <row r="937" spans="1:53" s="31" customFormat="1">
      <c r="A937" s="157"/>
      <c r="B937" s="77"/>
      <c r="C937" s="77"/>
      <c r="D937" s="77"/>
      <c r="E937" s="77"/>
      <c r="BA937" s="77"/>
    </row>
    <row r="938" spans="1:53" s="31" customFormat="1">
      <c r="A938" s="157"/>
      <c r="B938" s="77"/>
      <c r="C938" s="77"/>
      <c r="D938" s="77"/>
      <c r="E938" s="77"/>
      <c r="BA938" s="77"/>
    </row>
    <row r="939" spans="1:53" s="31" customFormat="1">
      <c r="A939" s="157"/>
      <c r="B939" s="77"/>
      <c r="C939" s="77"/>
      <c r="D939" s="77"/>
      <c r="E939" s="77"/>
      <c r="BA939" s="77"/>
    </row>
    <row r="940" spans="1:53" s="31" customFormat="1">
      <c r="A940" s="157"/>
      <c r="B940" s="77"/>
      <c r="C940" s="77"/>
      <c r="D940" s="77"/>
      <c r="E940" s="77"/>
      <c r="BA940" s="77"/>
    </row>
    <row r="941" spans="1:53" s="31" customFormat="1">
      <c r="A941" s="157"/>
      <c r="B941" s="77"/>
      <c r="C941" s="77"/>
      <c r="D941" s="77"/>
      <c r="E941" s="77"/>
      <c r="BA941" s="77"/>
    </row>
    <row r="942" spans="1:53" s="31" customFormat="1">
      <c r="A942" s="157"/>
      <c r="B942" s="77"/>
      <c r="C942" s="77"/>
      <c r="D942" s="77"/>
      <c r="E942" s="77"/>
      <c r="BA942" s="77"/>
    </row>
    <row r="943" spans="1:53" s="31" customFormat="1">
      <c r="A943" s="157"/>
      <c r="B943" s="77"/>
      <c r="C943" s="77"/>
      <c r="D943" s="77"/>
      <c r="E943" s="77"/>
      <c r="BA943" s="77"/>
    </row>
    <row r="944" spans="1:53" s="31" customFormat="1">
      <c r="A944" s="157"/>
      <c r="B944" s="77"/>
      <c r="C944" s="77"/>
      <c r="D944" s="77"/>
      <c r="E944" s="77"/>
      <c r="BA944" s="77"/>
    </row>
    <row r="945" spans="1:53" s="31" customFormat="1">
      <c r="A945" s="157"/>
      <c r="B945" s="77"/>
      <c r="C945" s="77"/>
      <c r="D945" s="77"/>
      <c r="E945" s="77"/>
      <c r="BA945" s="77"/>
    </row>
    <row r="946" spans="1:53" s="31" customFormat="1">
      <c r="A946" s="157"/>
      <c r="B946" s="77"/>
      <c r="C946" s="77"/>
      <c r="D946" s="77"/>
      <c r="E946" s="77"/>
      <c r="BA946" s="77"/>
    </row>
    <row r="947" spans="1:53" s="31" customFormat="1">
      <c r="A947" s="157"/>
      <c r="B947" s="77"/>
      <c r="C947" s="77"/>
      <c r="D947" s="77"/>
      <c r="E947" s="77"/>
      <c r="BA947" s="77"/>
    </row>
    <row r="948" spans="1:53" s="31" customFormat="1">
      <c r="A948" s="157"/>
      <c r="B948" s="77"/>
      <c r="C948" s="77"/>
      <c r="D948" s="77"/>
      <c r="E948" s="77"/>
      <c r="BA948" s="77"/>
    </row>
    <row r="949" spans="1:53" s="31" customFormat="1">
      <c r="A949" s="157"/>
      <c r="B949" s="77"/>
      <c r="C949" s="77"/>
      <c r="D949" s="77"/>
      <c r="E949" s="77"/>
      <c r="BA949" s="77"/>
    </row>
    <row r="950" spans="1:53" s="31" customFormat="1">
      <c r="A950" s="157"/>
      <c r="B950" s="77"/>
      <c r="C950" s="77"/>
      <c r="D950" s="77"/>
      <c r="E950" s="77"/>
      <c r="BA950" s="77"/>
    </row>
    <row r="951" spans="1:53" s="31" customFormat="1">
      <c r="A951" s="157"/>
      <c r="B951" s="77"/>
      <c r="C951" s="77"/>
      <c r="D951" s="77"/>
      <c r="E951" s="77"/>
      <c r="BA951" s="77"/>
    </row>
    <row r="952" spans="1:53" s="31" customFormat="1">
      <c r="A952" s="157"/>
      <c r="B952" s="77"/>
      <c r="C952" s="77"/>
      <c r="D952" s="77"/>
      <c r="E952" s="77"/>
      <c r="BA952" s="77"/>
    </row>
    <row r="953" spans="1:53" s="31" customFormat="1">
      <c r="A953" s="157"/>
      <c r="B953" s="77"/>
      <c r="C953" s="77"/>
      <c r="D953" s="77"/>
      <c r="E953" s="77"/>
      <c r="BA953" s="77"/>
    </row>
    <row r="954" spans="1:53" s="31" customFormat="1">
      <c r="A954" s="157"/>
      <c r="B954" s="77"/>
      <c r="C954" s="77"/>
      <c r="D954" s="77"/>
      <c r="E954" s="77"/>
      <c r="BA954" s="77"/>
    </row>
    <row r="955" spans="1:53" s="31" customFormat="1">
      <c r="A955" s="157"/>
      <c r="B955" s="77"/>
      <c r="C955" s="77"/>
      <c r="D955" s="77"/>
      <c r="E955" s="77"/>
      <c r="BA955" s="77"/>
    </row>
    <row r="956" spans="1:53" s="31" customFormat="1">
      <c r="A956" s="157"/>
      <c r="B956" s="77"/>
      <c r="C956" s="77"/>
      <c r="D956" s="77"/>
      <c r="E956" s="77"/>
      <c r="BA956" s="77"/>
    </row>
    <row r="957" spans="1:53" s="31" customFormat="1">
      <c r="A957" s="157"/>
      <c r="B957" s="77"/>
      <c r="C957" s="77"/>
      <c r="D957" s="77"/>
      <c r="E957" s="77"/>
      <c r="BA957" s="77"/>
    </row>
    <row r="958" spans="1:53" s="31" customFormat="1">
      <c r="A958" s="157"/>
      <c r="B958" s="77"/>
      <c r="C958" s="77"/>
      <c r="D958" s="77"/>
      <c r="E958" s="77"/>
      <c r="BA958" s="77"/>
    </row>
    <row r="959" spans="1:53" s="31" customFormat="1">
      <c r="A959" s="157"/>
      <c r="B959" s="77"/>
      <c r="C959" s="77"/>
      <c r="D959" s="77"/>
      <c r="E959" s="77"/>
      <c r="BA959" s="77"/>
    </row>
    <row r="960" spans="1:53" s="31" customFormat="1">
      <c r="A960" s="157"/>
      <c r="B960" s="77"/>
      <c r="C960" s="77"/>
      <c r="D960" s="77"/>
      <c r="E960" s="77"/>
      <c r="BA960" s="77"/>
    </row>
    <row r="961" spans="1:53" s="31" customFormat="1">
      <c r="A961" s="157"/>
      <c r="B961" s="77"/>
      <c r="C961" s="77"/>
      <c r="D961" s="77"/>
      <c r="E961" s="77"/>
      <c r="BA961" s="77"/>
    </row>
    <row r="962" spans="1:53" s="31" customFormat="1">
      <c r="A962" s="157"/>
      <c r="B962" s="77"/>
      <c r="C962" s="77"/>
      <c r="D962" s="77"/>
      <c r="E962" s="77"/>
      <c r="BA962" s="77"/>
    </row>
    <row r="963" spans="1:53" s="31" customFormat="1">
      <c r="A963" s="157"/>
      <c r="B963" s="77"/>
      <c r="C963" s="77"/>
      <c r="D963" s="77"/>
      <c r="E963" s="77"/>
      <c r="BA963" s="77"/>
    </row>
    <row r="964" spans="1:53" s="31" customFormat="1">
      <c r="A964" s="157"/>
      <c r="B964" s="77"/>
      <c r="C964" s="77"/>
      <c r="D964" s="77"/>
      <c r="E964" s="77"/>
      <c r="BA964" s="77"/>
    </row>
    <row r="965" spans="1:53" s="31" customFormat="1">
      <c r="A965" s="157"/>
      <c r="B965" s="77"/>
      <c r="C965" s="77"/>
      <c r="D965" s="77"/>
      <c r="E965" s="77"/>
      <c r="BA965" s="77"/>
    </row>
    <row r="966" spans="1:53" s="31" customFormat="1">
      <c r="A966" s="157"/>
      <c r="B966" s="77"/>
      <c r="C966" s="77"/>
      <c r="D966" s="77"/>
      <c r="E966" s="77"/>
      <c r="BA966" s="77"/>
    </row>
    <row r="967" spans="1:53" s="31" customFormat="1">
      <c r="A967" s="157"/>
      <c r="B967" s="77"/>
      <c r="C967" s="77"/>
      <c r="D967" s="77"/>
      <c r="E967" s="77"/>
      <c r="BA967" s="77"/>
    </row>
    <row r="968" spans="1:53" s="31" customFormat="1">
      <c r="A968" s="157"/>
      <c r="B968" s="77"/>
      <c r="C968" s="77"/>
      <c r="D968" s="77"/>
      <c r="E968" s="77"/>
      <c r="BA968" s="77"/>
    </row>
    <row r="969" spans="1:53" s="31" customFormat="1">
      <c r="A969" s="157"/>
      <c r="B969" s="77"/>
      <c r="C969" s="77"/>
      <c r="D969" s="77"/>
      <c r="E969" s="77"/>
      <c r="BA969" s="77"/>
    </row>
    <row r="970" spans="1:53" s="31" customFormat="1">
      <c r="A970" s="157"/>
      <c r="B970" s="77"/>
      <c r="C970" s="77"/>
      <c r="D970" s="77"/>
      <c r="E970" s="77"/>
      <c r="BA970" s="77"/>
    </row>
    <row r="971" spans="1:53" s="31" customFormat="1">
      <c r="A971" s="157"/>
      <c r="B971" s="77"/>
      <c r="C971" s="77"/>
      <c r="D971" s="77"/>
      <c r="E971" s="77"/>
      <c r="BA971" s="77"/>
    </row>
    <row r="972" spans="1:53" s="31" customFormat="1">
      <c r="A972" s="157"/>
      <c r="B972" s="77"/>
      <c r="C972" s="77"/>
      <c r="D972" s="77"/>
      <c r="E972" s="77"/>
      <c r="BA972" s="77"/>
    </row>
    <row r="973" spans="1:53" s="31" customFormat="1">
      <c r="A973" s="157"/>
      <c r="B973" s="77"/>
      <c r="C973" s="77"/>
      <c r="D973" s="77"/>
      <c r="E973" s="77"/>
      <c r="BA973" s="77"/>
    </row>
    <row r="974" spans="1:53" s="31" customFormat="1">
      <c r="A974" s="157"/>
      <c r="B974" s="77"/>
      <c r="C974" s="77"/>
      <c r="D974" s="77"/>
      <c r="E974" s="77"/>
      <c r="BA974" s="77"/>
    </row>
    <row r="975" spans="1:53" s="31" customFormat="1">
      <c r="A975" s="157"/>
      <c r="B975" s="77"/>
      <c r="C975" s="77"/>
      <c r="D975" s="77"/>
      <c r="E975" s="77"/>
      <c r="BA975" s="77"/>
    </row>
    <row r="976" spans="1:53" s="31" customFormat="1">
      <c r="A976" s="157"/>
      <c r="B976" s="77"/>
      <c r="C976" s="77"/>
      <c r="D976" s="77"/>
      <c r="E976" s="77"/>
      <c r="BA976" s="77"/>
    </row>
    <row r="977" spans="1:53" s="31" customFormat="1">
      <c r="A977" s="157"/>
      <c r="B977" s="77"/>
      <c r="C977" s="77"/>
      <c r="D977" s="77"/>
      <c r="E977" s="77"/>
      <c r="BA977" s="77"/>
    </row>
    <row r="978" spans="1:53" s="31" customFormat="1">
      <c r="A978" s="157"/>
      <c r="B978" s="77"/>
      <c r="C978" s="77"/>
      <c r="D978" s="77"/>
      <c r="E978" s="77"/>
      <c r="BA978" s="77"/>
    </row>
    <row r="979" spans="1:53" s="31" customFormat="1">
      <c r="A979" s="157"/>
      <c r="B979" s="77"/>
      <c r="C979" s="77"/>
      <c r="D979" s="77"/>
      <c r="E979" s="77"/>
      <c r="BA979" s="77"/>
    </row>
    <row r="980" spans="1:53" s="31" customFormat="1">
      <c r="A980" s="157"/>
      <c r="B980" s="77"/>
      <c r="C980" s="77"/>
      <c r="D980" s="77"/>
      <c r="E980" s="77"/>
      <c r="BA980" s="77"/>
    </row>
    <row r="981" spans="1:53" s="31" customFormat="1">
      <c r="A981" s="157"/>
      <c r="B981" s="77"/>
      <c r="C981" s="77"/>
      <c r="D981" s="77"/>
      <c r="E981" s="77"/>
      <c r="BA981" s="77"/>
    </row>
    <row r="982" spans="1:53" s="31" customFormat="1">
      <c r="A982" s="157"/>
      <c r="B982" s="77"/>
      <c r="C982" s="77"/>
      <c r="D982" s="77"/>
      <c r="E982" s="77"/>
      <c r="BA982" s="77"/>
    </row>
    <row r="983" spans="1:53" s="31" customFormat="1">
      <c r="A983" s="157"/>
      <c r="B983" s="77"/>
      <c r="C983" s="77"/>
      <c r="D983" s="77"/>
      <c r="E983" s="77"/>
      <c r="BA983" s="77"/>
    </row>
    <row r="984" spans="1:53" s="31" customFormat="1">
      <c r="A984" s="157"/>
      <c r="B984" s="77"/>
      <c r="C984" s="77"/>
      <c r="D984" s="77"/>
      <c r="E984" s="77"/>
      <c r="BA984" s="77"/>
    </row>
    <row r="985" spans="1:53" s="31" customFormat="1">
      <c r="A985" s="157"/>
      <c r="B985" s="77"/>
      <c r="C985" s="77"/>
      <c r="D985" s="77"/>
      <c r="E985" s="77"/>
      <c r="BA985" s="77"/>
    </row>
    <row r="986" spans="1:53" s="31" customFormat="1">
      <c r="A986" s="157"/>
      <c r="B986" s="77"/>
      <c r="C986" s="77"/>
      <c r="D986" s="77"/>
      <c r="E986" s="77"/>
      <c r="BA986" s="77"/>
    </row>
    <row r="987" spans="1:53" s="31" customFormat="1">
      <c r="A987" s="157"/>
      <c r="B987" s="77"/>
      <c r="C987" s="77"/>
      <c r="D987" s="77"/>
      <c r="E987" s="77"/>
      <c r="BA987" s="77"/>
    </row>
    <row r="988" spans="1:53" s="31" customFormat="1">
      <c r="A988" s="157"/>
      <c r="B988" s="77"/>
      <c r="C988" s="77"/>
      <c r="D988" s="77"/>
      <c r="E988" s="77"/>
      <c r="BA988" s="77"/>
    </row>
    <row r="989" spans="1:53" s="31" customFormat="1">
      <c r="A989" s="157"/>
      <c r="B989" s="77"/>
      <c r="C989" s="77"/>
      <c r="D989" s="77"/>
      <c r="E989" s="77"/>
      <c r="BA989" s="77"/>
    </row>
    <row r="990" spans="1:53" s="31" customFormat="1">
      <c r="A990" s="157"/>
      <c r="B990" s="77"/>
      <c r="C990" s="77"/>
      <c r="D990" s="77"/>
      <c r="E990" s="77"/>
      <c r="BA990" s="77"/>
    </row>
    <row r="991" spans="1:53" s="31" customFormat="1">
      <c r="A991" s="157"/>
      <c r="B991" s="77"/>
      <c r="C991" s="77"/>
      <c r="D991" s="77"/>
      <c r="E991" s="77"/>
      <c r="BA991" s="77"/>
    </row>
    <row r="992" spans="1:53" s="31" customFormat="1">
      <c r="A992" s="157"/>
      <c r="B992" s="77"/>
      <c r="C992" s="77"/>
      <c r="D992" s="77"/>
      <c r="E992" s="77"/>
      <c r="BA992" s="77"/>
    </row>
    <row r="993" spans="1:53" s="31" customFormat="1">
      <c r="A993" s="157"/>
      <c r="B993" s="77"/>
      <c r="C993" s="77"/>
      <c r="D993" s="77"/>
      <c r="E993" s="77"/>
      <c r="BA993" s="77"/>
    </row>
    <row r="994" spans="1:53" s="31" customFormat="1">
      <c r="A994" s="157"/>
      <c r="B994" s="77"/>
      <c r="C994" s="77"/>
      <c r="D994" s="77"/>
      <c r="E994" s="77"/>
      <c r="BA994" s="77"/>
    </row>
    <row r="995" spans="1:53" s="31" customFormat="1">
      <c r="A995" s="157"/>
      <c r="B995" s="77"/>
      <c r="C995" s="77"/>
      <c r="D995" s="77"/>
      <c r="E995" s="77"/>
      <c r="BA995" s="77"/>
    </row>
    <row r="996" spans="1:53" s="31" customFormat="1">
      <c r="A996" s="157"/>
      <c r="B996" s="77"/>
      <c r="C996" s="77"/>
      <c r="D996" s="77"/>
      <c r="E996" s="77"/>
      <c r="BA996" s="77"/>
    </row>
    <row r="997" spans="1:53" s="31" customFormat="1">
      <c r="A997" s="157"/>
      <c r="B997" s="77"/>
      <c r="C997" s="77"/>
      <c r="D997" s="77"/>
      <c r="E997" s="77"/>
      <c r="BA997" s="77"/>
    </row>
    <row r="998" spans="1:53" s="31" customFormat="1">
      <c r="A998" s="157"/>
      <c r="B998" s="77"/>
      <c r="C998" s="77"/>
      <c r="D998" s="77"/>
      <c r="E998" s="77"/>
      <c r="BA998" s="77"/>
    </row>
    <row r="999" spans="1:53" s="31" customFormat="1">
      <c r="A999" s="157"/>
      <c r="B999" s="77"/>
      <c r="C999" s="77"/>
      <c r="D999" s="77"/>
      <c r="E999" s="77"/>
      <c r="BA999" s="77"/>
    </row>
    <row r="1000" spans="1:53" s="31" customFormat="1">
      <c r="A1000" s="157"/>
      <c r="B1000" s="77"/>
      <c r="C1000" s="77"/>
      <c r="D1000" s="77"/>
      <c r="E1000" s="77"/>
      <c r="BA1000" s="77"/>
    </row>
    <row r="1001" spans="1:53" s="31" customFormat="1">
      <c r="A1001" s="157"/>
      <c r="B1001" s="77"/>
      <c r="C1001" s="77"/>
      <c r="D1001" s="77"/>
      <c r="E1001" s="77"/>
      <c r="BA1001" s="77"/>
    </row>
    <row r="1002" spans="1:53" s="31" customFormat="1">
      <c r="A1002" s="157"/>
      <c r="B1002" s="77"/>
      <c r="C1002" s="77"/>
      <c r="D1002" s="77"/>
      <c r="E1002" s="77"/>
      <c r="BA1002" s="77"/>
    </row>
    <row r="1003" spans="1:53" s="31" customFormat="1">
      <c r="A1003" s="157"/>
      <c r="B1003" s="77"/>
      <c r="C1003" s="77"/>
      <c r="D1003" s="77"/>
      <c r="E1003" s="77"/>
      <c r="BA1003" s="77"/>
    </row>
    <row r="1004" spans="1:53" s="31" customFormat="1">
      <c r="A1004" s="157"/>
      <c r="B1004" s="77"/>
      <c r="C1004" s="77"/>
      <c r="D1004" s="77"/>
      <c r="E1004" s="77"/>
      <c r="BA1004" s="77"/>
    </row>
    <row r="1005" spans="1:53" s="31" customFormat="1">
      <c r="A1005" s="157"/>
      <c r="B1005" s="77"/>
      <c r="C1005" s="77"/>
      <c r="D1005" s="77"/>
      <c r="E1005" s="77"/>
      <c r="BA1005" s="77"/>
    </row>
    <row r="1006" spans="1:53" s="31" customFormat="1">
      <c r="A1006" s="157"/>
      <c r="B1006" s="77"/>
      <c r="C1006" s="77"/>
      <c r="D1006" s="77"/>
      <c r="E1006" s="77"/>
      <c r="BA1006" s="77"/>
    </row>
    <row r="1007" spans="1:53" s="31" customFormat="1">
      <c r="A1007" s="157"/>
      <c r="B1007" s="77"/>
      <c r="C1007" s="77"/>
      <c r="D1007" s="77"/>
      <c r="E1007" s="77"/>
      <c r="BA1007" s="77"/>
    </row>
    <row r="1008" spans="1:53" s="31" customFormat="1">
      <c r="A1008" s="157"/>
      <c r="B1008" s="77"/>
      <c r="C1008" s="77"/>
      <c r="D1008" s="77"/>
      <c r="E1008" s="77"/>
      <c r="BA1008" s="77"/>
    </row>
    <row r="1009" spans="1:53" s="31" customFormat="1">
      <c r="A1009" s="157"/>
      <c r="B1009" s="77"/>
      <c r="C1009" s="77"/>
      <c r="D1009" s="77"/>
      <c r="E1009" s="77"/>
      <c r="BA1009" s="77"/>
    </row>
    <row r="1010" spans="1:53" s="31" customFormat="1">
      <c r="A1010" s="157"/>
      <c r="B1010" s="77"/>
      <c r="C1010" s="77"/>
      <c r="D1010" s="77"/>
      <c r="E1010" s="77"/>
      <c r="BA1010" s="77"/>
    </row>
    <row r="1011" spans="1:53">
      <c r="B1011" s="77"/>
      <c r="C1011" s="77"/>
      <c r="F1011" s="31"/>
      <c r="G1011" s="31"/>
    </row>
    <row r="1012" spans="1:53">
      <c r="B1012" s="77"/>
      <c r="C1012" s="77"/>
      <c r="F1012" s="31"/>
      <c r="G1012" s="31"/>
    </row>
    <row r="1013" spans="1:53">
      <c r="B1013" s="77"/>
      <c r="C1013" s="77"/>
      <c r="F1013" s="31"/>
      <c r="G1013" s="31"/>
    </row>
    <row r="1014" spans="1:53">
      <c r="B1014" s="77"/>
      <c r="C1014" s="77"/>
      <c r="F1014" s="31"/>
      <c r="G1014" s="31"/>
    </row>
    <row r="1015" spans="1:53">
      <c r="B1015" s="77"/>
      <c r="C1015" s="77"/>
      <c r="F1015" s="31"/>
      <c r="G1015" s="31"/>
    </row>
    <row r="1016" spans="1:53">
      <c r="B1016" s="77"/>
      <c r="C1016" s="77"/>
      <c r="F1016" s="31"/>
      <c r="G1016" s="31"/>
    </row>
    <row r="1017" spans="1:53">
      <c r="B1017" s="77"/>
      <c r="C1017" s="77"/>
      <c r="F1017" s="31"/>
      <c r="G1017" s="31"/>
    </row>
    <row r="1018" spans="1:53">
      <c r="B1018" s="77"/>
      <c r="C1018" s="77"/>
      <c r="F1018" s="31"/>
      <c r="G1018" s="31"/>
    </row>
    <row r="1019" spans="1:53">
      <c r="B1019" s="77"/>
      <c r="C1019" s="77"/>
      <c r="F1019" s="31"/>
      <c r="G1019" s="31"/>
    </row>
    <row r="1020" spans="1:53">
      <c r="B1020" s="77"/>
      <c r="C1020" s="77"/>
      <c r="F1020" s="31"/>
      <c r="G1020" s="31"/>
    </row>
    <row r="1021" spans="1:53">
      <c r="A1021" s="77"/>
      <c r="B1021" s="77"/>
      <c r="C1021" s="77"/>
      <c r="G1021" s="31"/>
      <c r="H1021" s="77"/>
      <c r="I1021" s="77"/>
      <c r="J1021" s="77"/>
      <c r="K1021" s="77"/>
      <c r="L1021" s="77"/>
      <c r="M1021" s="77"/>
      <c r="N1021" s="77"/>
      <c r="O1021" s="77"/>
      <c r="P1021" s="77"/>
      <c r="Q1021" s="77"/>
      <c r="R1021" s="77"/>
      <c r="S1021" s="77"/>
      <c r="T1021" s="77"/>
      <c r="U1021" s="77"/>
      <c r="V1021" s="77"/>
      <c r="W1021" s="77"/>
      <c r="X1021" s="77"/>
      <c r="Y1021" s="77"/>
      <c r="Z1021" s="77"/>
      <c r="AA1021" s="77"/>
      <c r="AB1021" s="77"/>
      <c r="AC1021" s="77"/>
      <c r="AD1021" s="77"/>
      <c r="AE1021" s="77"/>
      <c r="AF1021" s="77"/>
      <c r="AG1021" s="77"/>
      <c r="AH1021" s="77"/>
      <c r="AI1021" s="77"/>
      <c r="AJ1021" s="77"/>
      <c r="AK1021" s="77"/>
      <c r="AL1021" s="77"/>
      <c r="AM1021" s="77"/>
      <c r="AN1021" s="77"/>
      <c r="AO1021" s="77"/>
      <c r="AP1021" s="77"/>
      <c r="AQ1021" s="77"/>
      <c r="AR1021" s="77"/>
      <c r="AS1021" s="77"/>
      <c r="AT1021" s="77"/>
      <c r="AU1021" s="77"/>
      <c r="AV1021" s="77"/>
      <c r="AW1021" s="77"/>
      <c r="AX1021" s="77"/>
      <c r="AY1021" s="77"/>
      <c r="AZ1021" s="77"/>
    </row>
    <row r="1022" spans="1:53">
      <c r="A1022" s="77"/>
      <c r="G1022" s="31"/>
      <c r="H1022" s="77"/>
      <c r="I1022" s="77"/>
      <c r="J1022" s="77"/>
      <c r="K1022" s="77"/>
      <c r="L1022" s="77"/>
      <c r="M1022" s="77"/>
      <c r="N1022" s="77"/>
      <c r="O1022" s="77"/>
      <c r="P1022" s="77"/>
      <c r="Q1022" s="77"/>
      <c r="R1022" s="77"/>
      <c r="S1022" s="77"/>
      <c r="T1022" s="77"/>
      <c r="U1022" s="77"/>
      <c r="V1022" s="77"/>
      <c r="W1022" s="77"/>
      <c r="X1022" s="77"/>
      <c r="Y1022" s="77"/>
      <c r="Z1022" s="77"/>
      <c r="AA1022" s="77"/>
      <c r="AB1022" s="77"/>
      <c r="AC1022" s="77"/>
      <c r="AD1022" s="77"/>
      <c r="AE1022" s="77"/>
      <c r="AF1022" s="77"/>
      <c r="AG1022" s="77"/>
      <c r="AH1022" s="77"/>
      <c r="AI1022" s="77"/>
      <c r="AJ1022" s="77"/>
      <c r="AK1022" s="77"/>
      <c r="AL1022" s="77"/>
      <c r="AM1022" s="77"/>
      <c r="AN1022" s="77"/>
      <c r="AO1022" s="77"/>
      <c r="AP1022" s="77"/>
      <c r="AQ1022" s="77"/>
      <c r="AR1022" s="77"/>
      <c r="AS1022" s="77"/>
      <c r="AT1022" s="77"/>
      <c r="AU1022" s="77"/>
      <c r="AV1022" s="77"/>
      <c r="AW1022" s="77"/>
      <c r="AX1022" s="77"/>
      <c r="AY1022" s="77"/>
      <c r="AZ1022" s="77"/>
    </row>
    <row r="1023" spans="1:53">
      <c r="A1023" s="77"/>
      <c r="G1023" s="31"/>
      <c r="H1023" s="77"/>
      <c r="I1023" s="77"/>
      <c r="J1023" s="77"/>
      <c r="K1023" s="77"/>
      <c r="L1023" s="77"/>
      <c r="M1023" s="77"/>
      <c r="N1023" s="77"/>
      <c r="O1023" s="77"/>
      <c r="P1023" s="77"/>
      <c r="Q1023" s="77"/>
      <c r="R1023" s="77"/>
      <c r="S1023" s="77"/>
      <c r="T1023" s="77"/>
      <c r="U1023" s="77"/>
      <c r="V1023" s="77"/>
      <c r="W1023" s="77"/>
      <c r="X1023" s="77"/>
      <c r="Y1023" s="77"/>
      <c r="Z1023" s="77"/>
      <c r="AA1023" s="77"/>
      <c r="AB1023" s="77"/>
      <c r="AC1023" s="77"/>
      <c r="AD1023" s="77"/>
      <c r="AE1023" s="77"/>
      <c r="AF1023" s="77"/>
      <c r="AG1023" s="77"/>
      <c r="AH1023" s="77"/>
      <c r="AI1023" s="77"/>
      <c r="AJ1023" s="77"/>
      <c r="AK1023" s="77"/>
      <c r="AL1023" s="77"/>
      <c r="AM1023" s="77"/>
      <c r="AN1023" s="77"/>
      <c r="AO1023" s="77"/>
      <c r="AP1023" s="77"/>
      <c r="AQ1023" s="77"/>
      <c r="AR1023" s="77"/>
      <c r="AS1023" s="77"/>
      <c r="AT1023" s="77"/>
      <c r="AU1023" s="77"/>
      <c r="AV1023" s="77"/>
      <c r="AW1023" s="77"/>
      <c r="AX1023" s="77"/>
      <c r="AY1023" s="77"/>
      <c r="AZ1023" s="77"/>
    </row>
    <row r="1024" spans="1:53">
      <c r="A1024" s="77"/>
      <c r="G1024" s="31"/>
      <c r="H1024" s="77"/>
      <c r="I1024" s="77"/>
      <c r="J1024" s="77"/>
      <c r="K1024" s="77"/>
      <c r="L1024" s="77"/>
      <c r="M1024" s="77"/>
      <c r="N1024" s="77"/>
      <c r="O1024" s="77"/>
      <c r="P1024" s="77"/>
      <c r="Q1024" s="77"/>
      <c r="R1024" s="77"/>
      <c r="S1024" s="77"/>
      <c r="T1024" s="77"/>
      <c r="U1024" s="77"/>
      <c r="V1024" s="77"/>
      <c r="W1024" s="77"/>
      <c r="X1024" s="77"/>
      <c r="Y1024" s="77"/>
      <c r="Z1024" s="77"/>
      <c r="AA1024" s="77"/>
      <c r="AB1024" s="77"/>
      <c r="AC1024" s="77"/>
      <c r="AD1024" s="77"/>
      <c r="AE1024" s="77"/>
      <c r="AF1024" s="77"/>
      <c r="AG1024" s="77"/>
      <c r="AH1024" s="77"/>
      <c r="AI1024" s="77"/>
      <c r="AJ1024" s="77"/>
      <c r="AK1024" s="77"/>
      <c r="AL1024" s="77"/>
      <c r="AM1024" s="77"/>
      <c r="AN1024" s="77"/>
      <c r="AO1024" s="77"/>
      <c r="AP1024" s="77"/>
      <c r="AQ1024" s="77"/>
      <c r="AR1024" s="77"/>
      <c r="AS1024" s="77"/>
      <c r="AT1024" s="77"/>
      <c r="AU1024" s="77"/>
      <c r="AV1024" s="77"/>
      <c r="AW1024" s="77"/>
      <c r="AX1024" s="77"/>
      <c r="AY1024" s="77"/>
      <c r="AZ1024" s="77"/>
    </row>
    <row r="1025" spans="1:52">
      <c r="A1025" s="77"/>
      <c r="G1025" s="31"/>
      <c r="H1025" s="77"/>
      <c r="I1025" s="77"/>
      <c r="J1025" s="77"/>
      <c r="K1025" s="77"/>
      <c r="L1025" s="77"/>
      <c r="M1025" s="77"/>
      <c r="N1025" s="77"/>
      <c r="O1025" s="77"/>
      <c r="P1025" s="77"/>
      <c r="Q1025" s="77"/>
      <c r="R1025" s="77"/>
      <c r="S1025" s="77"/>
      <c r="T1025" s="77"/>
      <c r="U1025" s="77"/>
      <c r="V1025" s="77"/>
      <c r="W1025" s="77"/>
      <c r="X1025" s="77"/>
      <c r="Y1025" s="77"/>
      <c r="Z1025" s="77"/>
      <c r="AA1025" s="77"/>
      <c r="AB1025" s="77"/>
      <c r="AC1025" s="77"/>
      <c r="AD1025" s="77"/>
      <c r="AE1025" s="77"/>
      <c r="AF1025" s="77"/>
      <c r="AG1025" s="77"/>
      <c r="AH1025" s="77"/>
      <c r="AI1025" s="77"/>
      <c r="AJ1025" s="77"/>
      <c r="AK1025" s="77"/>
      <c r="AL1025" s="77"/>
      <c r="AM1025" s="77"/>
      <c r="AN1025" s="77"/>
      <c r="AO1025" s="77"/>
      <c r="AP1025" s="77"/>
      <c r="AQ1025" s="77"/>
      <c r="AR1025" s="77"/>
      <c r="AS1025" s="77"/>
      <c r="AT1025" s="77"/>
      <c r="AU1025" s="77"/>
      <c r="AV1025" s="77"/>
      <c r="AW1025" s="77"/>
      <c r="AX1025" s="77"/>
      <c r="AY1025" s="77"/>
      <c r="AZ1025" s="77"/>
    </row>
    <row r="1026" spans="1:52">
      <c r="A1026" s="77"/>
      <c r="G1026" s="31"/>
      <c r="H1026" s="77"/>
      <c r="I1026" s="77"/>
      <c r="J1026" s="77"/>
      <c r="K1026" s="77"/>
      <c r="L1026" s="77"/>
      <c r="M1026" s="77"/>
      <c r="N1026" s="77"/>
      <c r="O1026" s="77"/>
      <c r="P1026" s="77"/>
      <c r="Q1026" s="77"/>
      <c r="R1026" s="77"/>
      <c r="S1026" s="77"/>
      <c r="T1026" s="77"/>
      <c r="U1026" s="77"/>
      <c r="V1026" s="77"/>
      <c r="W1026" s="77"/>
      <c r="X1026" s="77"/>
      <c r="Y1026" s="77"/>
      <c r="Z1026" s="77"/>
      <c r="AA1026" s="77"/>
      <c r="AB1026" s="77"/>
      <c r="AC1026" s="77"/>
      <c r="AD1026" s="77"/>
      <c r="AE1026" s="77"/>
      <c r="AF1026" s="77"/>
      <c r="AG1026" s="77"/>
      <c r="AH1026" s="77"/>
      <c r="AI1026" s="77"/>
      <c r="AJ1026" s="77"/>
      <c r="AK1026" s="77"/>
      <c r="AL1026" s="77"/>
      <c r="AM1026" s="77"/>
      <c r="AN1026" s="77"/>
      <c r="AO1026" s="77"/>
      <c r="AP1026" s="77"/>
      <c r="AQ1026" s="77"/>
      <c r="AR1026" s="77"/>
      <c r="AS1026" s="77"/>
      <c r="AT1026" s="77"/>
      <c r="AU1026" s="77"/>
      <c r="AV1026" s="77"/>
      <c r="AW1026" s="77"/>
      <c r="AX1026" s="77"/>
      <c r="AY1026" s="77"/>
      <c r="AZ1026" s="77"/>
    </row>
    <row r="1027" spans="1:52">
      <c r="A1027" s="77"/>
      <c r="G1027" s="31"/>
      <c r="H1027" s="77"/>
      <c r="I1027" s="77"/>
      <c r="J1027" s="77"/>
      <c r="K1027" s="77"/>
      <c r="L1027" s="77"/>
      <c r="M1027" s="77"/>
      <c r="N1027" s="77"/>
      <c r="O1027" s="77"/>
      <c r="P1027" s="77"/>
      <c r="Q1027" s="77"/>
      <c r="R1027" s="77"/>
      <c r="S1027" s="77"/>
      <c r="T1027" s="77"/>
      <c r="U1027" s="77"/>
      <c r="V1027" s="77"/>
      <c r="W1027" s="77"/>
      <c r="X1027" s="77"/>
      <c r="Y1027" s="77"/>
      <c r="Z1027" s="77"/>
      <c r="AA1027" s="77"/>
      <c r="AB1027" s="77"/>
      <c r="AC1027" s="77"/>
      <c r="AD1027" s="77"/>
      <c r="AE1027" s="77"/>
      <c r="AF1027" s="77"/>
      <c r="AG1027" s="77"/>
      <c r="AH1027" s="77"/>
      <c r="AI1027" s="77"/>
      <c r="AJ1027" s="77"/>
      <c r="AK1027" s="77"/>
      <c r="AL1027" s="77"/>
      <c r="AM1027" s="77"/>
      <c r="AN1027" s="77"/>
      <c r="AO1027" s="77"/>
      <c r="AP1027" s="77"/>
      <c r="AQ1027" s="77"/>
      <c r="AR1027" s="77"/>
      <c r="AS1027" s="77"/>
      <c r="AT1027" s="77"/>
      <c r="AU1027" s="77"/>
      <c r="AV1027" s="77"/>
      <c r="AW1027" s="77"/>
      <c r="AX1027" s="77"/>
      <c r="AY1027" s="77"/>
      <c r="AZ1027" s="77"/>
    </row>
    <row r="1028" spans="1:52">
      <c r="A1028" s="77"/>
      <c r="G1028" s="31"/>
      <c r="H1028" s="77"/>
      <c r="I1028" s="77"/>
      <c r="J1028" s="77"/>
      <c r="K1028" s="77"/>
      <c r="L1028" s="77"/>
      <c r="M1028" s="77"/>
      <c r="N1028" s="77"/>
      <c r="O1028" s="77"/>
      <c r="P1028" s="77"/>
      <c r="Q1028" s="77"/>
      <c r="R1028" s="77"/>
      <c r="S1028" s="77"/>
      <c r="T1028" s="77"/>
      <c r="U1028" s="77"/>
      <c r="V1028" s="77"/>
      <c r="W1028" s="77"/>
      <c r="X1028" s="77"/>
      <c r="Y1028" s="77"/>
      <c r="Z1028" s="77"/>
      <c r="AA1028" s="77"/>
      <c r="AB1028" s="77"/>
      <c r="AC1028" s="77"/>
      <c r="AD1028" s="77"/>
      <c r="AE1028" s="77"/>
      <c r="AF1028" s="77"/>
      <c r="AG1028" s="77"/>
      <c r="AH1028" s="77"/>
      <c r="AI1028" s="77"/>
      <c r="AJ1028" s="77"/>
      <c r="AK1028" s="77"/>
      <c r="AL1028" s="77"/>
      <c r="AM1028" s="77"/>
      <c r="AN1028" s="77"/>
      <c r="AO1028" s="77"/>
      <c r="AP1028" s="77"/>
      <c r="AQ1028" s="77"/>
      <c r="AR1028" s="77"/>
      <c r="AS1028" s="77"/>
      <c r="AT1028" s="77"/>
      <c r="AU1028" s="77"/>
      <c r="AV1028" s="77"/>
      <c r="AW1028" s="77"/>
      <c r="AX1028" s="77"/>
      <c r="AY1028" s="77"/>
      <c r="AZ1028" s="77"/>
    </row>
  </sheetData>
  <mergeCells count="30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  <mergeCell ref="H87:O87"/>
    <mergeCell ref="H88:I88"/>
    <mergeCell ref="J88:K88"/>
    <mergeCell ref="L88:M88"/>
    <mergeCell ref="N88:O88"/>
  </mergeCells>
  <pageMargins left="0.38593749999999999" right="0.7" top="0.75" bottom="0.75" header="0.3" footer="0.3"/>
  <pageSetup paperSize="5" scale="49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</vt:lpstr>
      <vt:lpstr>By Source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'Measures '!Print_Titles</vt:lpstr>
      <vt:lpstr>'By Source'!Print_Titles_MI</vt:lpstr>
      <vt:lpstr>'GR 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2024-08-21T17:42:29Z</cp:lastPrinted>
  <dcterms:created xsi:type="dcterms:W3CDTF">1999-10-06T13:08:25Z</dcterms:created>
  <dcterms:modified xsi:type="dcterms:W3CDTF">2024-08-21T17:43:13Z</dcterms:modified>
</cp:coreProperties>
</file>